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thletics, Kinesiology &amp; Health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Course'!$A$1:$H$65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5" i="1" l="1"/>
  <c r="D65" i="1"/>
  <c r="C65" i="1"/>
  <c r="F59" i="1"/>
  <c r="D59" i="1"/>
  <c r="C59" i="1"/>
  <c r="G65" i="1" l="1"/>
  <c r="E65" i="1"/>
  <c r="G59" i="1"/>
  <c r="E59" i="1"/>
  <c r="J35" i="11"/>
  <c r="K33" i="11" s="1"/>
  <c r="H35" i="11"/>
  <c r="I33" i="11" s="1"/>
  <c r="F35" i="11"/>
  <c r="G33" i="11" s="1"/>
  <c r="D35" i="11"/>
  <c r="E34" i="11" s="1"/>
  <c r="B35" i="11"/>
  <c r="C34" i="11" s="1"/>
  <c r="L34" i="11"/>
  <c r="L33" i="11"/>
  <c r="J31" i="11"/>
  <c r="L31" i="11" s="1"/>
  <c r="H31" i="11"/>
  <c r="I30" i="11" s="1"/>
  <c r="F31" i="11"/>
  <c r="G28" i="11" s="1"/>
  <c r="D31" i="11"/>
  <c r="E30" i="11" s="1"/>
  <c r="B31" i="11"/>
  <c r="C30" i="11" s="1"/>
  <c r="L30" i="11"/>
  <c r="L29" i="11"/>
  <c r="E29" i="11"/>
  <c r="C29" i="11"/>
  <c r="L28" i="11"/>
  <c r="C28" i="11"/>
  <c r="L27" i="11"/>
  <c r="E27" i="11"/>
  <c r="C27" i="11"/>
  <c r="L26" i="11"/>
  <c r="J24" i="11"/>
  <c r="H24" i="11"/>
  <c r="I21" i="11" s="1"/>
  <c r="F24" i="11"/>
  <c r="G22" i="11" s="1"/>
  <c r="D24" i="11"/>
  <c r="E20" i="11" s="1"/>
  <c r="B24" i="11"/>
  <c r="C21" i="11" s="1"/>
  <c r="L23" i="11"/>
  <c r="L22" i="11"/>
  <c r="L21" i="11"/>
  <c r="L20" i="11"/>
  <c r="J18" i="11"/>
  <c r="K14" i="11" s="1"/>
  <c r="H18" i="11"/>
  <c r="I15" i="11" s="1"/>
  <c r="F18" i="11"/>
  <c r="G10" i="11" s="1"/>
  <c r="D18" i="11"/>
  <c r="E15" i="11" s="1"/>
  <c r="B18" i="11"/>
  <c r="C16" i="11" s="1"/>
  <c r="L17" i="11"/>
  <c r="E17" i="11"/>
  <c r="L16" i="11"/>
  <c r="K16" i="11"/>
  <c r="I16" i="11"/>
  <c r="L15" i="11"/>
  <c r="L14" i="11"/>
  <c r="C14" i="11"/>
  <c r="L13" i="11"/>
  <c r="L12" i="11"/>
  <c r="K12" i="11"/>
  <c r="E12" i="11"/>
  <c r="L11" i="11"/>
  <c r="L10" i="11"/>
  <c r="E10" i="11"/>
  <c r="L9" i="11"/>
  <c r="J7" i="11"/>
  <c r="L7" i="11" s="1"/>
  <c r="H7" i="11"/>
  <c r="I6" i="11" s="1"/>
  <c r="F7" i="11"/>
  <c r="G4" i="11" s="1"/>
  <c r="D7" i="11"/>
  <c r="E4" i="11" s="1"/>
  <c r="B7" i="11"/>
  <c r="C6" i="11" s="1"/>
  <c r="L6" i="11"/>
  <c r="L5" i="11"/>
  <c r="L4" i="11"/>
  <c r="C4" i="11"/>
  <c r="K5" i="11" l="1"/>
  <c r="E33" i="11"/>
  <c r="E35" i="11" s="1"/>
  <c r="I13" i="11"/>
  <c r="I10" i="11"/>
  <c r="G34" i="11"/>
  <c r="G35" i="11" s="1"/>
  <c r="I11" i="11"/>
  <c r="I34" i="11"/>
  <c r="I35" i="11" s="1"/>
  <c r="L35" i="11"/>
  <c r="K29" i="11"/>
  <c r="K26" i="11"/>
  <c r="K27" i="11"/>
  <c r="K30" i="11"/>
  <c r="I28" i="11"/>
  <c r="I27" i="11"/>
  <c r="I29" i="11"/>
  <c r="I26" i="11"/>
  <c r="G26" i="11"/>
  <c r="G30" i="11"/>
  <c r="E26" i="11"/>
  <c r="E28" i="11"/>
  <c r="I22" i="11"/>
  <c r="I20" i="11"/>
  <c r="I23" i="11"/>
  <c r="G20" i="11"/>
  <c r="G23" i="11"/>
  <c r="G21" i="11"/>
  <c r="G24" i="11" s="1"/>
  <c r="E22" i="11"/>
  <c r="L24" i="11"/>
  <c r="I14" i="11"/>
  <c r="I17" i="11"/>
  <c r="I9" i="11"/>
  <c r="I12" i="11"/>
  <c r="G12" i="11"/>
  <c r="G15" i="11"/>
  <c r="G17" i="11"/>
  <c r="G11" i="11"/>
  <c r="G13" i="11"/>
  <c r="G14" i="11"/>
  <c r="G9" i="11"/>
  <c r="G16" i="11"/>
  <c r="E16" i="11"/>
  <c r="E14" i="11"/>
  <c r="E11" i="11"/>
  <c r="E13" i="11"/>
  <c r="E9" i="11"/>
  <c r="C10" i="11"/>
  <c r="K6" i="11"/>
  <c r="I4" i="11"/>
  <c r="E5" i="11"/>
  <c r="E6" i="11"/>
  <c r="C5" i="11"/>
  <c r="C7" i="11" s="1"/>
  <c r="G5" i="11"/>
  <c r="G7" i="11" s="1"/>
  <c r="C23" i="11"/>
  <c r="I5" i="11"/>
  <c r="I7" i="11" s="1"/>
  <c r="K9" i="11"/>
  <c r="C11" i="11"/>
  <c r="K13" i="11"/>
  <c r="C15" i="11"/>
  <c r="K17" i="11"/>
  <c r="E23" i="11"/>
  <c r="C26" i="11"/>
  <c r="C31" i="11" s="1"/>
  <c r="G27" i="11"/>
  <c r="K28" i="11"/>
  <c r="G6" i="11"/>
  <c r="C20" i="11"/>
  <c r="K22" i="11"/>
  <c r="K20" i="11"/>
  <c r="C22" i="11"/>
  <c r="C33" i="11"/>
  <c r="C35" i="11" s="1"/>
  <c r="K4" i="11"/>
  <c r="K23" i="11"/>
  <c r="K34" i="11"/>
  <c r="K35" i="11" s="1"/>
  <c r="C9" i="11"/>
  <c r="K11" i="11"/>
  <c r="C13" i="11"/>
  <c r="K15" i="11"/>
  <c r="C17" i="11"/>
  <c r="L18" i="11"/>
  <c r="E21" i="11"/>
  <c r="G29" i="11"/>
  <c r="K10" i="11"/>
  <c r="C12" i="11"/>
  <c r="K21" i="11"/>
  <c r="E31" i="11" l="1"/>
  <c r="E7" i="11"/>
  <c r="K7" i="11"/>
  <c r="I24" i="11"/>
  <c r="K31" i="11"/>
  <c r="I31" i="11"/>
  <c r="G31" i="11"/>
  <c r="E24" i="11"/>
  <c r="I18" i="11"/>
  <c r="G18" i="11"/>
  <c r="E18" i="11"/>
  <c r="C24" i="11"/>
  <c r="K18" i="11"/>
  <c r="K24" i="11"/>
  <c r="C18" i="11"/>
  <c r="D8" i="3"/>
  <c r="C8" i="3"/>
  <c r="F53" i="1" l="1"/>
  <c r="D53" i="1"/>
  <c r="C53" i="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D41" i="3"/>
  <c r="E41" i="3" s="1"/>
  <c r="C41" i="3"/>
  <c r="F35" i="3"/>
  <c r="D35" i="3"/>
  <c r="C35" i="3"/>
  <c r="F29" i="3"/>
  <c r="D29" i="3"/>
  <c r="C29" i="3"/>
  <c r="F22" i="3"/>
  <c r="D22" i="3"/>
  <c r="C22" i="3"/>
  <c r="F16" i="3"/>
  <c r="D16" i="3"/>
  <c r="C16" i="3"/>
  <c r="F9" i="1"/>
  <c r="D9" i="1"/>
  <c r="C9" i="1"/>
  <c r="F8" i="3"/>
  <c r="F20" i="7"/>
  <c r="D20" i="7"/>
  <c r="C20" i="7"/>
  <c r="C14" i="7"/>
  <c r="D14" i="7"/>
  <c r="E14" i="7" s="1"/>
  <c r="F14" i="7"/>
  <c r="G14" i="7" s="1"/>
  <c r="F8" i="7"/>
  <c r="D8" i="7"/>
  <c r="C8" i="7"/>
  <c r="R57" i="9"/>
  <c r="L57" i="9"/>
  <c r="L51" i="9"/>
  <c r="M51" i="9" s="1"/>
  <c r="L45" i="9"/>
  <c r="M45" i="9" s="1"/>
  <c r="L39" i="9"/>
  <c r="L33" i="9"/>
  <c r="L27" i="9"/>
  <c r="L21" i="9"/>
  <c r="L9" i="9"/>
  <c r="I9" i="9"/>
  <c r="I15" i="9"/>
  <c r="C21" i="9"/>
  <c r="C15" i="9"/>
  <c r="C9" i="9"/>
  <c r="C33" i="9"/>
  <c r="C39" i="9"/>
  <c r="C45" i="9"/>
  <c r="C51" i="9"/>
  <c r="P57" i="9"/>
  <c r="O57" i="9"/>
  <c r="M57" i="9"/>
  <c r="J57" i="9"/>
  <c r="I57" i="9"/>
  <c r="K57" i="9" s="1"/>
  <c r="F57" i="9"/>
  <c r="D57" i="9"/>
  <c r="C57" i="9"/>
  <c r="R45" i="9"/>
  <c r="S45" i="9" s="1"/>
  <c r="P45" i="9"/>
  <c r="O45" i="9"/>
  <c r="J45" i="9"/>
  <c r="I45" i="9"/>
  <c r="F45" i="9"/>
  <c r="D45" i="9"/>
  <c r="E45" i="9" s="1"/>
  <c r="R51" i="9"/>
  <c r="S51" i="9" s="1"/>
  <c r="P51" i="9"/>
  <c r="O51" i="9"/>
  <c r="J51" i="9"/>
  <c r="I51" i="9"/>
  <c r="F51" i="9"/>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G29" i="3" l="1"/>
  <c r="G51" i="9"/>
  <c r="E20" i="7"/>
  <c r="G20" i="7"/>
  <c r="E53" i="3"/>
  <c r="K51" i="9"/>
  <c r="E8" i="7"/>
  <c r="E29" i="3"/>
  <c r="E16" i="3"/>
  <c r="Q15" i="9"/>
  <c r="S15" i="9"/>
  <c r="K39" i="9"/>
  <c r="G22" i="3"/>
  <c r="Q33" i="9"/>
  <c r="Q45" i="9"/>
  <c r="G8" i="7"/>
  <c r="G53" i="1"/>
  <c r="G29" i="1"/>
  <c r="E29" i="1"/>
  <c r="E47" i="1"/>
  <c r="E17" i="1"/>
  <c r="G23" i="1"/>
  <c r="E41" i="1"/>
  <c r="E35" i="3"/>
  <c r="G41"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<sst xmlns="http://schemas.openxmlformats.org/spreadsheetml/2006/main" count="907" uniqueCount="113">
  <si>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</si>
  <si>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</si>
  <si>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</si>
  <si>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</si>
  <si>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</si>
  <si>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</si>
  <si>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</si>
  <si>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</si>
  <si>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</si>
  <si>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</si>
  <si>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</si>
  <si>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</si>
  <si>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</si>
  <si>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</si>
  <si>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</si>
  <si>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</si>
  <si>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</si>
  <si>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</si>
  <si>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</si>
  <si>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</si>
  <si>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</si>
  <si>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</si>
  <si>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</si>
  <si>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</si>
  <si>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</si>
  <si>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</si>
  <si>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</si>
  <si>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</si>
  <si>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</si>
  <si>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</si>
  <si>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</si>
  <si>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</si>
  <si>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</si>
  <si>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</si>
  <si>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</si>
  <si>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</si>
  <si>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</si>
  <si>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</si>
  <si>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</si>
  <si>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</si>
  <si>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</si>
  <si>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</si>
  <si>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</si>
  <si>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</si>
  <si>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</si>
  <si>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</si>
  <si>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</si>
  <si>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</si>
  <si>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</si>
  <si>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</si>
  <si>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</si>
  <si>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</si>
  <si>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</si>
  <si>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</si>
  <si>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</si>
  <si>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</si>
  <si>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</si>
  <si>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</si>
  <si>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</si>
  <si>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</si>
  <si>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</si>
  <si>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</si>
  <si>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</si>
  <si>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</si>
  <si>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</si>
  <si>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</si>
  <si>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</si>
  <si>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</si>
  <si>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</si>
  <si>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</si>
  <si>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</si>
  <si>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</si>
  <si>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</si>
  <si>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</si>
  <si>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</si>
  <si>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</si>
  <si>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</si>
  <si>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</si>
  <si>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</si>
  <si>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</si>
  <si>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</si>
  <si>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</si>
  <si>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</si>
  <si>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</si>
  <si>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</si>
  <si>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</si>
  <si>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</si>
  <si>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</si>
  <si>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</si>
  <si>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</si>
  <si>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</si>
  <si>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</si>
  <si>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</si>
  <si>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</si>
  <si>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</si>
  <si>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</si>
  <si>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</si>
  <si>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</si>
  <si>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Health Education</t>
  </si>
  <si>
    <t>Health Education
Success and Retention Rates by Demographics</t>
  </si>
  <si>
    <t>Health Education
Success and Retention Rates by Course</t>
  </si>
  <si>
    <t>Health Education
Success and Retention Rates by Distance Education (DE) Status</t>
  </si>
  <si>
    <t>Health Education
Success and Retention Rates by Distance Education Status and Race/Ethnicity</t>
  </si>
  <si>
    <t>Health Education
Productivity</t>
  </si>
  <si>
    <t>HED-105 : Health Education for Teachers</t>
  </si>
  <si>
    <t>HED-120 : Personal Health and Lifestyles</t>
  </si>
  <si>
    <t>HED-155 : Realities of Nutrition</t>
  </si>
  <si>
    <t>HED-158 : Nutrition for Fitness &amp; Sports</t>
  </si>
  <si>
    <t>HED-201 : Introduction to Public Health</t>
  </si>
  <si>
    <t>HED-202 : Health Professions &amp; Org</t>
  </si>
  <si>
    <t>HED-203 : Substance Abuse&amp;Public Health</t>
  </si>
  <si>
    <t>HED-204 : Health and Social Justice</t>
  </si>
  <si>
    <t>HED-251 : Healthy Lifestyle Theory &amp;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</si>
</sst>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4">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C5D92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0</xdr:row>
      <xdr:rowOff>180975</xdr:rowOff>
    </xdr:from>
    <xdr:to>
      <xdr:col>9</xdr:col>
      <xdr:colOff>123299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96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18" t="s">
        <v>80</v>
      </c>
      <c r="B4" s="119"/>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18" t="s">
        <v>79</v>
      </c>
      <c r="B10" s="119"/>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18" t="s">
        <v>78</v>
      </c>
      <c r="B14" s="119"/>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4" t="s">
        <v>98</v>
      </c>
      <c r="B1" s="124"/>
      <c r="C1" s="124"/>
      <c r="D1" s="124"/>
      <c r="E1" s="124"/>
      <c r="F1" s="124"/>
      <c r="G1" s="124"/>
      <c r="H1" s="124"/>
      <c r="I1" s="124"/>
      <c r="J1" s="124"/>
      <c r="K1" s="124"/>
      <c r="L1" s="124"/>
      <c r="M1" s="124"/>
    </row>
    <row r="2" spans="1:13" x14ac:dyDescent="0.25">
      <c r="A2" s="125" t="s">
        <v>58</v>
      </c>
      <c r="B2" s="125"/>
      <c r="C2" s="125"/>
      <c r="D2" s="125"/>
      <c r="E2" s="125"/>
      <c r="F2" s="125"/>
      <c r="G2" s="125"/>
      <c r="H2" s="125"/>
      <c r="I2" s="125"/>
      <c r="J2" s="125"/>
      <c r="K2" s="125"/>
      <c r="L2" s="125"/>
      <c r="M2" s="125"/>
    </row>
    <row r="3" spans="1:13" s="23" customFormat="1" ht="30" x14ac:dyDescent="0.25">
      <c r="A3" s="50" t="s">
        <v>7</v>
      </c>
      <c r="B3" s="123" t="s">
        <v>91</v>
      </c>
      <c r="C3" s="123"/>
      <c r="D3" s="123" t="s">
        <v>92</v>
      </c>
      <c r="E3" s="123"/>
      <c r="F3" s="123" t="s">
        <v>93</v>
      </c>
      <c r="G3" s="123"/>
      <c r="H3" s="123" t="s">
        <v>94</v>
      </c>
      <c r="I3" s="123"/>
      <c r="J3" s="123" t="s">
        <v>95</v>
      </c>
      <c r="K3" s="123"/>
      <c r="L3" s="49" t="s">
        <v>28</v>
      </c>
      <c r="M3" s="49" t="s">
        <v>96</v>
      </c>
    </row>
    <row r="4" spans="1:13" x14ac:dyDescent="0.25">
      <c r="A4" s="16" t="s">
        <v>8</v>
      </c>
      <c r="B4" s="110">
        <v>328</v>
      </c>
      <c r="C4" s="9">
        <f>IFERROR(B4/B$7, "--")</f>
        <v>0.65863453815261042</v>
      </c>
      <c r="D4" s="110">
        <v>432</v>
      </c>
      <c r="E4" s="9">
        <f t="shared" ref="E4:E6" si="0">IFERROR(D4/D$7, "--")</f>
        <v>0.62699564586357037</v>
      </c>
      <c r="F4" s="110">
        <v>478</v>
      </c>
      <c r="G4" s="9">
        <f t="shared" ref="G4:G6" si="1">IFERROR(F4/F$7, "--")</f>
        <v>0.64075067024128685</v>
      </c>
      <c r="H4" s="110">
        <v>494</v>
      </c>
      <c r="I4" s="9">
        <f t="shared" ref="I4:I6" si="2">IFERROR(H4/H$7, "--")</f>
        <v>0.65</v>
      </c>
      <c r="J4" s="110">
        <v>574</v>
      </c>
      <c r="K4" s="9">
        <f t="shared" ref="K4:K6" si="3">IFERROR(J4/J$7, "--")</f>
        <v>0.66977829638273045</v>
      </c>
      <c r="L4" s="9">
        <f>IFERROR((J4-B4)/B4, "--")</f>
        <v>0.75</v>
      </c>
      <c r="M4" s="109"/>
    </row>
    <row r="5" spans="1:13" x14ac:dyDescent="0.25">
      <c r="A5" s="16" t="s">
        <v>9</v>
      </c>
      <c r="B5" s="110">
        <v>165</v>
      </c>
      <c r="C5" s="9">
        <f t="shared" ref="C5" si="4">IFERROR(B5/B$7, "--")</f>
        <v>0.33132530120481929</v>
      </c>
      <c r="D5" s="110">
        <v>249</v>
      </c>
      <c r="E5" s="9">
        <f t="shared" si="0"/>
        <v>0.36139332365747462</v>
      </c>
      <c r="F5" s="110">
        <v>261</v>
      </c>
      <c r="G5" s="9">
        <f>IFERROR(F5/F$7, "--")</f>
        <v>0.34986595174262736</v>
      </c>
      <c r="H5" s="110">
        <v>258</v>
      </c>
      <c r="I5" s="9">
        <f t="shared" si="2"/>
        <v>0.33947368421052632</v>
      </c>
      <c r="J5" s="110">
        <v>278</v>
      </c>
      <c r="K5" s="9">
        <f t="shared" si="3"/>
        <v>0.32438739789964993</v>
      </c>
      <c r="L5" s="9">
        <f>IFERROR((J5-B5)/B5, "--")</f>
        <v>0.68484848484848482</v>
      </c>
      <c r="M5" s="109"/>
    </row>
    <row r="6" spans="1:13" x14ac:dyDescent="0.25">
      <c r="A6" s="16" t="s">
        <v>10</v>
      </c>
      <c r="B6" s="110">
        <v>5</v>
      </c>
      <c r="C6" s="9">
        <f>IFERROR(B6/B$7, "--")</f>
        <v>1.0040160642570281E-2</v>
      </c>
      <c r="D6" s="110">
        <v>8</v>
      </c>
      <c r="E6" s="9">
        <f t="shared" si="0"/>
        <v>1.1611030478955007E-2</v>
      </c>
      <c r="F6" s="110">
        <v>7</v>
      </c>
      <c r="G6" s="9">
        <f t="shared" si="1"/>
        <v>9.3833780160857902E-3</v>
      </c>
      <c r="H6" s="110">
        <v>8</v>
      </c>
      <c r="I6" s="9">
        <f t="shared" si="2"/>
        <v>1.0526315789473684E-2</v>
      </c>
      <c r="J6" s="110">
        <v>5</v>
      </c>
      <c r="K6" s="9">
        <f t="shared" si="3"/>
        <v>5.8343057176196032E-3</v>
      </c>
      <c r="L6" s="9">
        <f>IFERROR((J6-B6)/B6, "--")</f>
        <v>0</v>
      </c>
      <c r="M6" s="109"/>
    </row>
    <row r="7" spans="1:13" x14ac:dyDescent="0.25">
      <c r="A7" s="99" t="s">
        <v>27</v>
      </c>
      <c r="B7" s="17">
        <f t="shared" ref="B7:K7" si="5">IFERROR(SUM(B4:B6), "--")</f>
        <v>498</v>
      </c>
      <c r="C7" s="18">
        <f t="shared" si="5"/>
        <v>1</v>
      </c>
      <c r="D7" s="17">
        <f t="shared" si="5"/>
        <v>689</v>
      </c>
      <c r="E7" s="18">
        <f t="shared" si="5"/>
        <v>1</v>
      </c>
      <c r="F7" s="17">
        <f t="shared" si="5"/>
        <v>746</v>
      </c>
      <c r="G7" s="18">
        <f t="shared" si="5"/>
        <v>1</v>
      </c>
      <c r="H7" s="17">
        <f t="shared" si="5"/>
        <v>760</v>
      </c>
      <c r="I7" s="18">
        <f t="shared" si="5"/>
        <v>1</v>
      </c>
      <c r="J7" s="17">
        <f t="shared" si="5"/>
        <v>857</v>
      </c>
      <c r="K7" s="18">
        <f t="shared" si="5"/>
        <v>1</v>
      </c>
      <c r="L7" s="18">
        <f>IFERROR((J7-B7)/B7, "--")</f>
        <v>0.72088353413654616</v>
      </c>
      <c r="M7" s="109"/>
    </row>
    <row r="8" spans="1:13" s="23" customFormat="1" ht="30" x14ac:dyDescent="0.25">
      <c r="A8" s="50" t="s">
        <v>19</v>
      </c>
      <c r="B8" s="123" t="s">
        <v>91</v>
      </c>
      <c r="C8" s="123"/>
      <c r="D8" s="123" t="s">
        <v>92</v>
      </c>
      <c r="E8" s="123"/>
      <c r="F8" s="123" t="s">
        <v>93</v>
      </c>
      <c r="G8" s="123"/>
      <c r="H8" s="123" t="s">
        <v>94</v>
      </c>
      <c r="I8" s="123"/>
      <c r="J8" s="123" t="s">
        <v>95</v>
      </c>
      <c r="K8" s="123"/>
      <c r="L8" s="49" t="s">
        <v>28</v>
      </c>
      <c r="M8" s="49" t="s">
        <v>96</v>
      </c>
    </row>
    <row r="9" spans="1:13" x14ac:dyDescent="0.25">
      <c r="A9" s="16" t="s">
        <v>11</v>
      </c>
      <c r="B9" s="110">
        <v>40</v>
      </c>
      <c r="C9" s="9">
        <f t="shared" ref="C9:C17" si="6">IFERROR(B9/B$18, "--")</f>
        <v>8.0321285140562249E-2</v>
      </c>
      <c r="D9" s="110">
        <v>82</v>
      </c>
      <c r="E9" s="9">
        <f>IFERROR(D9/D$18, "--")</f>
        <v>0.11901306240928883</v>
      </c>
      <c r="F9" s="110">
        <v>68</v>
      </c>
      <c r="G9" s="9">
        <f t="shared" ref="G9:G17" si="7">IFERROR(F9/F$18, "--")</f>
        <v>9.1152815013404831E-2</v>
      </c>
      <c r="H9" s="110">
        <v>56</v>
      </c>
      <c r="I9" s="9">
        <f t="shared" ref="I9:I17" si="8">IFERROR(H9/H$18, "--")</f>
        <v>7.3684210526315783E-2</v>
      </c>
      <c r="J9" s="110">
        <v>68</v>
      </c>
      <c r="K9" s="9">
        <f t="shared" ref="K9:K17" si="9">IFERROR(J9/J$18, "--")</f>
        <v>7.934655775962661E-2</v>
      </c>
      <c r="L9" s="9">
        <f t="shared" ref="L9:L17" si="10">IFERROR((J9-B9)/B9, "--")</f>
        <v>0.7</v>
      </c>
      <c r="M9" s="109"/>
    </row>
    <row r="10" spans="1:13" x14ac:dyDescent="0.25">
      <c r="A10" s="16" t="s">
        <v>12</v>
      </c>
      <c r="B10" s="110">
        <v>0</v>
      </c>
      <c r="C10" s="9">
        <f t="shared" si="6"/>
        <v>0</v>
      </c>
      <c r="D10" s="110">
        <v>1</v>
      </c>
      <c r="E10" s="9">
        <f t="shared" ref="E10:E17" si="11">IFERROR(D10/D$18, "--")</f>
        <v>1.4513788098693759E-3</v>
      </c>
      <c r="F10" s="110">
        <v>1</v>
      </c>
      <c r="G10" s="9">
        <f t="shared" si="7"/>
        <v>1.3404825737265416E-3</v>
      </c>
      <c r="H10" s="110">
        <v>3</v>
      </c>
      <c r="I10" s="9">
        <f t="shared" si="8"/>
        <v>3.9473684210526317E-3</v>
      </c>
      <c r="J10" s="110">
        <v>4</v>
      </c>
      <c r="K10" s="9">
        <f>IFERROR(J10/J$18, "--")</f>
        <v>4.6674445740956822E-3</v>
      </c>
      <c r="L10" s="9" t="str">
        <f>IFERROR((J10-B10)/B10, "--")</f>
        <v>--</v>
      </c>
      <c r="M10" s="109"/>
    </row>
    <row r="11" spans="1:13" x14ac:dyDescent="0.25">
      <c r="A11" s="16" t="s">
        <v>13</v>
      </c>
      <c r="B11" s="110">
        <v>13</v>
      </c>
      <c r="C11" s="9">
        <f t="shared" si="6"/>
        <v>2.6104417670682729E-2</v>
      </c>
      <c r="D11" s="110">
        <v>22</v>
      </c>
      <c r="E11" s="9">
        <f t="shared" si="11"/>
        <v>3.1930333817126268E-2</v>
      </c>
      <c r="F11" s="110">
        <v>18</v>
      </c>
      <c r="G11" s="9">
        <f t="shared" si="7"/>
        <v>2.4128686327077747E-2</v>
      </c>
      <c r="H11" s="110">
        <v>21</v>
      </c>
      <c r="I11" s="9">
        <f t="shared" si="8"/>
        <v>2.763157894736842E-2</v>
      </c>
      <c r="J11" s="110">
        <v>24</v>
      </c>
      <c r="K11" s="9">
        <f t="shared" si="9"/>
        <v>2.8004667444574097E-2</v>
      </c>
      <c r="L11" s="9">
        <f t="shared" si="10"/>
        <v>0.84615384615384615</v>
      </c>
      <c r="M11" s="109"/>
    </row>
    <row r="12" spans="1:13" x14ac:dyDescent="0.25">
      <c r="A12" s="16" t="s">
        <v>14</v>
      </c>
      <c r="B12" s="110">
        <v>22</v>
      </c>
      <c r="C12" s="9">
        <f t="shared" si="6"/>
        <v>4.4176706827309238E-2</v>
      </c>
      <c r="D12" s="110">
        <v>11</v>
      </c>
      <c r="E12" s="9">
        <f t="shared" si="11"/>
        <v>1.5965166908563134E-2</v>
      </c>
      <c r="F12" s="110">
        <v>21</v>
      </c>
      <c r="G12" s="9">
        <f t="shared" si="7"/>
        <v>2.8150134048257374E-2</v>
      </c>
      <c r="H12" s="110">
        <v>20</v>
      </c>
      <c r="I12" s="9">
        <f t="shared" si="8"/>
        <v>2.6315789473684209E-2</v>
      </c>
      <c r="J12" s="110">
        <v>19</v>
      </c>
      <c r="K12" s="9">
        <f t="shared" si="9"/>
        <v>2.2170361726954493E-2</v>
      </c>
      <c r="L12" s="9">
        <f t="shared" si="10"/>
        <v>-0.13636363636363635</v>
      </c>
      <c r="M12" s="109"/>
    </row>
    <row r="13" spans="1:13" x14ac:dyDescent="0.25">
      <c r="A13" s="16" t="s">
        <v>87</v>
      </c>
      <c r="B13" s="110">
        <v>142</v>
      </c>
      <c r="C13" s="9">
        <f t="shared" si="6"/>
        <v>0.28514056224899598</v>
      </c>
      <c r="D13" s="110">
        <v>223</v>
      </c>
      <c r="E13" s="9">
        <f t="shared" si="11"/>
        <v>0.32365747460087085</v>
      </c>
      <c r="F13" s="110">
        <v>232</v>
      </c>
      <c r="G13" s="9">
        <f t="shared" si="7"/>
        <v>0.31099195710455763</v>
      </c>
      <c r="H13" s="110">
        <v>252</v>
      </c>
      <c r="I13" s="9">
        <f t="shared" si="8"/>
        <v>0.33157894736842103</v>
      </c>
      <c r="J13" s="110">
        <v>251</v>
      </c>
      <c r="K13" s="9">
        <f t="shared" si="9"/>
        <v>0.2928821470245041</v>
      </c>
      <c r="L13" s="9">
        <f t="shared" si="10"/>
        <v>0.76760563380281688</v>
      </c>
      <c r="M13" s="109"/>
    </row>
    <row r="14" spans="1:13" x14ac:dyDescent="0.25">
      <c r="A14" s="16" t="s">
        <v>15</v>
      </c>
      <c r="B14" s="110">
        <v>4</v>
      </c>
      <c r="C14" s="9">
        <f t="shared" si="6"/>
        <v>8.0321285140562242E-3</v>
      </c>
      <c r="D14" s="110">
        <v>4</v>
      </c>
      <c r="E14" s="9">
        <f t="shared" si="11"/>
        <v>5.8055152394775036E-3</v>
      </c>
      <c r="F14" s="110">
        <v>1</v>
      </c>
      <c r="G14" s="9">
        <f t="shared" si="7"/>
        <v>1.3404825737265416E-3</v>
      </c>
      <c r="H14" s="110">
        <v>5</v>
      </c>
      <c r="I14" s="9">
        <f t="shared" si="8"/>
        <v>6.5789473684210523E-3</v>
      </c>
      <c r="J14" s="110">
        <v>5</v>
      </c>
      <c r="K14" s="9">
        <f t="shared" si="9"/>
        <v>5.8343057176196032E-3</v>
      </c>
      <c r="L14" s="9">
        <f t="shared" si="10"/>
        <v>0.25</v>
      </c>
      <c r="M14" s="109"/>
    </row>
    <row r="15" spans="1:13" x14ac:dyDescent="0.25">
      <c r="A15" s="16" t="s">
        <v>16</v>
      </c>
      <c r="B15" s="110">
        <v>227</v>
      </c>
      <c r="C15" s="9">
        <f t="shared" si="6"/>
        <v>0.45582329317269077</v>
      </c>
      <c r="D15" s="110">
        <v>290</v>
      </c>
      <c r="E15" s="9">
        <f t="shared" si="11"/>
        <v>0.42089985486211901</v>
      </c>
      <c r="F15" s="110">
        <v>324</v>
      </c>
      <c r="G15" s="9">
        <f t="shared" si="7"/>
        <v>0.43431635388739948</v>
      </c>
      <c r="H15" s="110">
        <v>349</v>
      </c>
      <c r="I15" s="9">
        <f t="shared" si="8"/>
        <v>0.45921052631578946</v>
      </c>
      <c r="J15" s="110">
        <v>411</v>
      </c>
      <c r="K15" s="9">
        <f t="shared" si="9"/>
        <v>0.47957992998833138</v>
      </c>
      <c r="L15" s="9">
        <f t="shared" si="10"/>
        <v>0.81057268722466957</v>
      </c>
      <c r="M15" s="109"/>
    </row>
    <row r="16" spans="1:13" x14ac:dyDescent="0.25">
      <c r="A16" s="16" t="s">
        <v>17</v>
      </c>
      <c r="B16" s="110">
        <v>39</v>
      </c>
      <c r="C16" s="9">
        <f t="shared" si="6"/>
        <v>7.8313253012048195E-2</v>
      </c>
      <c r="D16" s="110">
        <v>49</v>
      </c>
      <c r="E16" s="9">
        <f t="shared" si="11"/>
        <v>7.1117561683599423E-2</v>
      </c>
      <c r="F16" s="110">
        <v>74</v>
      </c>
      <c r="G16" s="9">
        <f t="shared" si="7"/>
        <v>9.9195710455764072E-2</v>
      </c>
      <c r="H16" s="110">
        <v>52</v>
      </c>
      <c r="I16" s="9">
        <f t="shared" si="8"/>
        <v>6.8421052631578952E-2</v>
      </c>
      <c r="J16" s="110">
        <v>66</v>
      </c>
      <c r="K16" s="9">
        <f t="shared" si="9"/>
        <v>7.7012835472578769E-2</v>
      </c>
      <c r="L16" s="9">
        <f t="shared" si="10"/>
        <v>0.69230769230769229</v>
      </c>
      <c r="M16" s="109"/>
    </row>
    <row r="17" spans="1:13" x14ac:dyDescent="0.25">
      <c r="A17" s="16" t="s">
        <v>18</v>
      </c>
      <c r="B17" s="110">
        <v>11</v>
      </c>
      <c r="C17" s="9">
        <f t="shared" si="6"/>
        <v>2.2088353413654619E-2</v>
      </c>
      <c r="D17" s="110">
        <v>7</v>
      </c>
      <c r="E17" s="9">
        <f t="shared" si="11"/>
        <v>1.0159651669085631E-2</v>
      </c>
      <c r="F17" s="110">
        <v>7</v>
      </c>
      <c r="G17" s="9">
        <f t="shared" si="7"/>
        <v>9.3833780160857902E-3</v>
      </c>
      <c r="H17" s="110">
        <v>2</v>
      </c>
      <c r="I17" s="9">
        <f t="shared" si="8"/>
        <v>2.631578947368421E-3</v>
      </c>
      <c r="J17" s="110">
        <v>9</v>
      </c>
      <c r="K17" s="9">
        <f t="shared" si="9"/>
        <v>1.0501750291715286E-2</v>
      </c>
      <c r="L17" s="9">
        <f t="shared" si="10"/>
        <v>-0.18181818181818182</v>
      </c>
      <c r="M17" s="109"/>
    </row>
    <row r="18" spans="1:13" x14ac:dyDescent="0.25">
      <c r="A18" s="99" t="s">
        <v>27</v>
      </c>
      <c r="B18" s="17">
        <f t="shared" ref="B18:K18" si="12">IFERROR(SUM(B9:B17), "--")</f>
        <v>498</v>
      </c>
      <c r="C18" s="18">
        <f t="shared" si="12"/>
        <v>1</v>
      </c>
      <c r="D18" s="17">
        <f t="shared" si="12"/>
        <v>689</v>
      </c>
      <c r="E18" s="18">
        <f t="shared" si="12"/>
        <v>0.99999999999999989</v>
      </c>
      <c r="F18" s="17">
        <f t="shared" si="12"/>
        <v>746</v>
      </c>
      <c r="G18" s="18">
        <f t="shared" si="12"/>
        <v>1</v>
      </c>
      <c r="H18" s="17">
        <f t="shared" si="12"/>
        <v>760</v>
      </c>
      <c r="I18" s="18">
        <f t="shared" si="12"/>
        <v>1</v>
      </c>
      <c r="J18" s="17">
        <f t="shared" si="12"/>
        <v>857</v>
      </c>
      <c r="K18" s="18">
        <f t="shared" si="12"/>
        <v>1</v>
      </c>
      <c r="L18" s="18">
        <f>IFERROR((J18-B18)/B18, "--")</f>
        <v>0.72088353413654616</v>
      </c>
      <c r="M18" s="109"/>
    </row>
    <row r="19" spans="1:13" s="23" customFormat="1" ht="30" x14ac:dyDescent="0.25">
      <c r="A19" s="50" t="s">
        <v>2</v>
      </c>
      <c r="B19" s="123" t="s">
        <v>91</v>
      </c>
      <c r="C19" s="123"/>
      <c r="D19" s="123" t="s">
        <v>92</v>
      </c>
      <c r="E19" s="123"/>
      <c r="F19" s="123" t="s">
        <v>93</v>
      </c>
      <c r="G19" s="123"/>
      <c r="H19" s="123" t="s">
        <v>94</v>
      </c>
      <c r="I19" s="123"/>
      <c r="J19" s="123" t="s">
        <v>95</v>
      </c>
      <c r="K19" s="123"/>
      <c r="L19" s="49" t="s">
        <v>28</v>
      </c>
      <c r="M19" s="49" t="s">
        <v>96</v>
      </c>
    </row>
    <row r="20" spans="1:13" x14ac:dyDescent="0.25">
      <c r="A20" s="16" t="s">
        <v>3</v>
      </c>
      <c r="B20" s="110">
        <v>62</v>
      </c>
      <c r="C20" s="9">
        <f>IFERROR(B20/B$24, "--")</f>
        <v>0.12449799196787148</v>
      </c>
      <c r="D20" s="110">
        <v>206</v>
      </c>
      <c r="E20" s="9">
        <f t="shared" ref="E20:E23" si="13">IFERROR(D20/D$24, "--")</f>
        <v>0.29898403483309144</v>
      </c>
      <c r="F20" s="110">
        <v>217</v>
      </c>
      <c r="G20" s="9">
        <f t="shared" ref="G20:G23" si="14">IFERROR(F20/F$24, "--")</f>
        <v>0.29088471849865954</v>
      </c>
      <c r="H20" s="110">
        <v>198</v>
      </c>
      <c r="I20" s="9">
        <f t="shared" ref="I20:I23" si="15">IFERROR(H20/H$24, "--")</f>
        <v>0.26052631578947366</v>
      </c>
      <c r="J20" s="110">
        <v>211</v>
      </c>
      <c r="K20" s="9">
        <f t="shared" ref="K20:K23" si="16">IFERROR(J20/J$24, "--")</f>
        <v>0.24620770128354727</v>
      </c>
      <c r="L20" s="9">
        <f t="shared" ref="L20:L24" si="17">IFERROR((J20-B20)/B20, "--")</f>
        <v>2.403225806451613</v>
      </c>
      <c r="M20" s="109"/>
    </row>
    <row r="21" spans="1:13" x14ac:dyDescent="0.25">
      <c r="A21" s="16" t="s">
        <v>4</v>
      </c>
      <c r="B21" s="110">
        <v>217</v>
      </c>
      <c r="C21" s="9">
        <f t="shared" ref="C21:C23" si="18">IFERROR(B21/B$24, "--")</f>
        <v>0.43574297188755018</v>
      </c>
      <c r="D21" s="110">
        <v>239</v>
      </c>
      <c r="E21" s="9">
        <f t="shared" si="13"/>
        <v>0.34687953555878082</v>
      </c>
      <c r="F21" s="110">
        <v>227</v>
      </c>
      <c r="G21" s="9">
        <f t="shared" si="14"/>
        <v>0.30428954423592491</v>
      </c>
      <c r="H21" s="110">
        <v>234</v>
      </c>
      <c r="I21" s="9">
        <f t="shared" si="15"/>
        <v>0.30789473684210528</v>
      </c>
      <c r="J21" s="110">
        <v>251</v>
      </c>
      <c r="K21" s="9">
        <f t="shared" si="16"/>
        <v>0.2928821470245041</v>
      </c>
      <c r="L21" s="9">
        <f t="shared" si="17"/>
        <v>0.15668202764976957</v>
      </c>
      <c r="M21" s="109"/>
    </row>
    <row r="22" spans="1:13" x14ac:dyDescent="0.25">
      <c r="A22" s="16" t="s">
        <v>5</v>
      </c>
      <c r="B22" s="110">
        <v>148</v>
      </c>
      <c r="C22" s="9">
        <f t="shared" si="18"/>
        <v>0.2971887550200803</v>
      </c>
      <c r="D22" s="110">
        <v>152</v>
      </c>
      <c r="E22" s="9">
        <f t="shared" si="13"/>
        <v>0.22060957910014514</v>
      </c>
      <c r="F22" s="110">
        <v>188</v>
      </c>
      <c r="G22" s="9">
        <f t="shared" si="14"/>
        <v>0.25201072386058981</v>
      </c>
      <c r="H22" s="110">
        <v>208</v>
      </c>
      <c r="I22" s="9">
        <f t="shared" si="15"/>
        <v>0.27368421052631581</v>
      </c>
      <c r="J22" s="110">
        <v>235</v>
      </c>
      <c r="K22" s="9">
        <f t="shared" si="16"/>
        <v>0.27421236872812138</v>
      </c>
      <c r="L22" s="9">
        <f t="shared" si="17"/>
        <v>0.58783783783783783</v>
      </c>
      <c r="M22" s="109"/>
    </row>
    <row r="23" spans="1:13" x14ac:dyDescent="0.25">
      <c r="A23" s="16" t="s">
        <v>6</v>
      </c>
      <c r="B23" s="110">
        <v>71</v>
      </c>
      <c r="C23" s="9">
        <f t="shared" si="18"/>
        <v>0.14257028112449799</v>
      </c>
      <c r="D23" s="110">
        <v>92</v>
      </c>
      <c r="E23" s="9">
        <f t="shared" si="13"/>
        <v>0.13352685050798258</v>
      </c>
      <c r="F23" s="110">
        <v>114</v>
      </c>
      <c r="G23" s="9">
        <f t="shared" si="14"/>
        <v>0.15281501340482573</v>
      </c>
      <c r="H23" s="110">
        <v>120</v>
      </c>
      <c r="I23" s="9">
        <f t="shared" si="15"/>
        <v>0.15789473684210525</v>
      </c>
      <c r="J23" s="110">
        <v>160</v>
      </c>
      <c r="K23" s="9">
        <f t="shared" si="16"/>
        <v>0.1866977829638273</v>
      </c>
      <c r="L23" s="9">
        <f t="shared" si="17"/>
        <v>1.2535211267605635</v>
      </c>
      <c r="M23" s="109"/>
    </row>
    <row r="24" spans="1:13" x14ac:dyDescent="0.25">
      <c r="A24" s="99" t="s">
        <v>27</v>
      </c>
      <c r="B24" s="17">
        <f t="shared" ref="B24:K24" si="19">IFERROR(SUM(B20:B23), "--")</f>
        <v>498</v>
      </c>
      <c r="C24" s="18">
        <f t="shared" si="19"/>
        <v>1</v>
      </c>
      <c r="D24" s="17">
        <f t="shared" si="19"/>
        <v>689</v>
      </c>
      <c r="E24" s="18">
        <f t="shared" si="19"/>
        <v>1</v>
      </c>
      <c r="F24" s="17">
        <f t="shared" si="19"/>
        <v>746</v>
      </c>
      <c r="G24" s="18">
        <f t="shared" si="19"/>
        <v>0.99999999999999989</v>
      </c>
      <c r="H24" s="17">
        <f t="shared" si="19"/>
        <v>760</v>
      </c>
      <c r="I24" s="18">
        <f t="shared" si="19"/>
        <v>1</v>
      </c>
      <c r="J24" s="17">
        <f t="shared" si="19"/>
        <v>857</v>
      </c>
      <c r="K24" s="18">
        <f t="shared" si="19"/>
        <v>1</v>
      </c>
      <c r="L24" s="18">
        <f t="shared" si="17"/>
        <v>0.72088353413654616</v>
      </c>
      <c r="M24" s="109"/>
    </row>
    <row r="25" spans="1:13" s="23" customFormat="1" ht="30" x14ac:dyDescent="0.25">
      <c r="A25" s="50" t="s">
        <v>52</v>
      </c>
      <c r="B25" s="123" t="s">
        <v>91</v>
      </c>
      <c r="C25" s="123"/>
      <c r="D25" s="123" t="s">
        <v>92</v>
      </c>
      <c r="E25" s="123"/>
      <c r="F25" s="123" t="s">
        <v>93</v>
      </c>
      <c r="G25" s="123"/>
      <c r="H25" s="123" t="s">
        <v>94</v>
      </c>
      <c r="I25" s="123"/>
      <c r="J25" s="123" t="s">
        <v>95</v>
      </c>
      <c r="K25" s="123"/>
      <c r="L25" s="49" t="s">
        <v>28</v>
      </c>
      <c r="M25" s="49" t="s">
        <v>96</v>
      </c>
    </row>
    <row r="26" spans="1:13" x14ac:dyDescent="0.25">
      <c r="A26" s="16" t="s">
        <v>20</v>
      </c>
      <c r="B26" s="110">
        <v>238</v>
      </c>
      <c r="C26" s="9">
        <f>IFERROR(B26/B$31, "--")</f>
        <v>0.47791164658634538</v>
      </c>
      <c r="D26" s="110">
        <v>340</v>
      </c>
      <c r="E26" s="9">
        <f t="shared" ref="E26:E30" si="20">IFERROR(D26/D$31, "--")</f>
        <v>0.4934687953555878</v>
      </c>
      <c r="F26" s="110">
        <v>357</v>
      </c>
      <c r="G26" s="9">
        <f t="shared" ref="G26:G30" si="21">IFERROR(F26/F$31, "--")</f>
        <v>0.47855227882037532</v>
      </c>
      <c r="H26" s="110">
        <v>362</v>
      </c>
      <c r="I26" s="9">
        <f t="shared" ref="I26:I30" si="22">IFERROR(H26/H$31, "--")</f>
        <v>0.47631578947368419</v>
      </c>
      <c r="J26" s="110">
        <v>396</v>
      </c>
      <c r="K26" s="9">
        <f t="shared" ref="K26:K30" si="23">IFERROR(J26/J$31, "--")</f>
        <v>0.46207701283547259</v>
      </c>
      <c r="L26" s="9">
        <f t="shared" ref="L26:L31" si="24">IFERROR((J26-B26)/B26, "--")</f>
        <v>0.66386554621848737</v>
      </c>
      <c r="M26" s="109"/>
    </row>
    <row r="27" spans="1:13" x14ac:dyDescent="0.25">
      <c r="A27" s="16" t="s">
        <v>21</v>
      </c>
      <c r="B27" s="110">
        <v>85</v>
      </c>
      <c r="C27" s="9">
        <f t="shared" ref="C27:C30" si="25">IFERROR(B27/B$31, "--")</f>
        <v>0.17068273092369479</v>
      </c>
      <c r="D27" s="110">
        <v>100</v>
      </c>
      <c r="E27" s="9">
        <f t="shared" si="20"/>
        <v>0.14513788098693758</v>
      </c>
      <c r="F27" s="110">
        <v>114</v>
      </c>
      <c r="G27" s="9">
        <f t="shared" si="21"/>
        <v>0.15281501340482573</v>
      </c>
      <c r="H27" s="110">
        <v>125</v>
      </c>
      <c r="I27" s="9">
        <f t="shared" si="22"/>
        <v>0.16447368421052633</v>
      </c>
      <c r="J27" s="110">
        <v>119</v>
      </c>
      <c r="K27" s="9">
        <f t="shared" si="23"/>
        <v>0.13885647607934656</v>
      </c>
      <c r="L27" s="9">
        <f t="shared" si="24"/>
        <v>0.4</v>
      </c>
      <c r="M27" s="109"/>
    </row>
    <row r="28" spans="1:13" x14ac:dyDescent="0.25">
      <c r="A28" s="16" t="s">
        <v>22</v>
      </c>
      <c r="B28" s="110">
        <v>94</v>
      </c>
      <c r="C28" s="9">
        <f t="shared" si="25"/>
        <v>0.18875502008032127</v>
      </c>
      <c r="D28" s="110">
        <v>102</v>
      </c>
      <c r="E28" s="9">
        <f t="shared" si="20"/>
        <v>0.14804063860667635</v>
      </c>
      <c r="F28" s="110">
        <v>122</v>
      </c>
      <c r="G28" s="9">
        <f t="shared" si="21"/>
        <v>0.16353887399463807</v>
      </c>
      <c r="H28" s="110">
        <v>153</v>
      </c>
      <c r="I28" s="9">
        <f t="shared" si="22"/>
        <v>0.2013157894736842</v>
      </c>
      <c r="J28" s="110">
        <v>178</v>
      </c>
      <c r="K28" s="9">
        <f t="shared" si="23"/>
        <v>0.20770128354725786</v>
      </c>
      <c r="L28" s="9">
        <f t="shared" si="24"/>
        <v>0.8936170212765957</v>
      </c>
      <c r="M28" s="109"/>
    </row>
    <row r="29" spans="1:13" x14ac:dyDescent="0.25">
      <c r="A29" s="16" t="s">
        <v>23</v>
      </c>
      <c r="B29" s="110">
        <v>11</v>
      </c>
      <c r="C29" s="9">
        <f t="shared" si="25"/>
        <v>2.2088353413654619E-2</v>
      </c>
      <c r="D29" s="110">
        <v>7</v>
      </c>
      <c r="E29" s="9">
        <f t="shared" si="20"/>
        <v>1.0159651669085631E-2</v>
      </c>
      <c r="F29" s="110">
        <v>13</v>
      </c>
      <c r="G29" s="9">
        <f t="shared" si="21"/>
        <v>1.7426273458445041E-2</v>
      </c>
      <c r="H29" s="110">
        <v>9</v>
      </c>
      <c r="I29" s="9">
        <f t="shared" si="22"/>
        <v>1.1842105263157895E-2</v>
      </c>
      <c r="J29" s="110">
        <v>13</v>
      </c>
      <c r="K29" s="9">
        <f t="shared" si="23"/>
        <v>1.5169194865810968E-2</v>
      </c>
      <c r="L29" s="9">
        <f t="shared" si="24"/>
        <v>0.18181818181818182</v>
      </c>
      <c r="M29" s="109"/>
    </row>
    <row r="30" spans="1:13" x14ac:dyDescent="0.25">
      <c r="A30" s="16" t="s">
        <v>24</v>
      </c>
      <c r="B30" s="110">
        <v>70</v>
      </c>
      <c r="C30" s="9">
        <f t="shared" si="25"/>
        <v>0.14056224899598393</v>
      </c>
      <c r="D30" s="110">
        <v>140</v>
      </c>
      <c r="E30" s="9">
        <f t="shared" si="20"/>
        <v>0.20319303338171263</v>
      </c>
      <c r="F30" s="110">
        <v>140</v>
      </c>
      <c r="G30" s="9">
        <f t="shared" si="21"/>
        <v>0.1876675603217158</v>
      </c>
      <c r="H30" s="110">
        <v>111</v>
      </c>
      <c r="I30" s="9">
        <f t="shared" si="22"/>
        <v>0.14605263157894738</v>
      </c>
      <c r="J30" s="110">
        <v>151</v>
      </c>
      <c r="K30" s="9">
        <f t="shared" si="23"/>
        <v>0.17619603267211201</v>
      </c>
      <c r="L30" s="9">
        <f t="shared" si="24"/>
        <v>1.1571428571428573</v>
      </c>
      <c r="M30" s="109"/>
    </row>
    <row r="31" spans="1:13" x14ac:dyDescent="0.25">
      <c r="A31" s="99" t="s">
        <v>27</v>
      </c>
      <c r="B31" s="17">
        <f t="shared" ref="B31:K31" si="26">IFERROR(SUM(B26:B30), "--")</f>
        <v>498</v>
      </c>
      <c r="C31" s="18">
        <f t="shared" si="26"/>
        <v>1.0000000000000002</v>
      </c>
      <c r="D31" s="17">
        <f t="shared" si="26"/>
        <v>689</v>
      </c>
      <c r="E31" s="18">
        <f t="shared" si="26"/>
        <v>1</v>
      </c>
      <c r="F31" s="17">
        <f t="shared" si="26"/>
        <v>746</v>
      </c>
      <c r="G31" s="18">
        <f t="shared" si="26"/>
        <v>1</v>
      </c>
      <c r="H31" s="17">
        <f t="shared" si="26"/>
        <v>760</v>
      </c>
      <c r="I31" s="18">
        <f t="shared" si="26"/>
        <v>1</v>
      </c>
      <c r="J31" s="17">
        <f t="shared" si="26"/>
        <v>857</v>
      </c>
      <c r="K31" s="18">
        <f t="shared" si="26"/>
        <v>1</v>
      </c>
      <c r="L31" s="18">
        <f t="shared" si="24"/>
        <v>0.72088353413654616</v>
      </c>
      <c r="M31" s="109"/>
    </row>
    <row r="32" spans="1:13" s="23" customFormat="1" ht="30" x14ac:dyDescent="0.25">
      <c r="A32" s="50" t="s">
        <v>25</v>
      </c>
      <c r="B32" s="123" t="s">
        <v>91</v>
      </c>
      <c r="C32" s="123"/>
      <c r="D32" s="123" t="s">
        <v>92</v>
      </c>
      <c r="E32" s="123"/>
      <c r="F32" s="123" t="s">
        <v>93</v>
      </c>
      <c r="G32" s="123"/>
      <c r="H32" s="123" t="s">
        <v>94</v>
      </c>
      <c r="I32" s="123"/>
      <c r="J32" s="123" t="s">
        <v>95</v>
      </c>
      <c r="K32" s="123"/>
      <c r="L32" s="49" t="s">
        <v>28</v>
      </c>
      <c r="M32" s="49" t="s">
        <v>96</v>
      </c>
    </row>
    <row r="33" spans="1:14" x14ac:dyDescent="0.25">
      <c r="A33" s="16" t="s">
        <v>90</v>
      </c>
      <c r="B33" s="110">
        <v>234</v>
      </c>
      <c r="C33" s="9">
        <f>IFERROR(B33/B$35, "--")</f>
        <v>0.46987951807228917</v>
      </c>
      <c r="D33" s="110">
        <v>374</v>
      </c>
      <c r="E33" s="9">
        <f>IFERROR(D33/D$35, "--")</f>
        <v>0.54281567489114657</v>
      </c>
      <c r="F33" s="110">
        <v>388</v>
      </c>
      <c r="G33" s="9">
        <f>IFERROR(F33/F$35, "--")</f>
        <v>0.52010723860589814</v>
      </c>
      <c r="H33" s="110">
        <v>391</v>
      </c>
      <c r="I33" s="9">
        <f>IFERROR(H33/H$35, "--")</f>
        <v>0.51447368421052631</v>
      </c>
      <c r="J33" s="110">
        <v>412</v>
      </c>
      <c r="K33" s="9">
        <f>IFERROR(J33/J$35, "--")</f>
        <v>0.48074679113185531</v>
      </c>
      <c r="L33" s="9">
        <f t="shared" ref="L33:L35" si="27">IFERROR((J33-B33)/B33, "--")</f>
        <v>0.76068376068376065</v>
      </c>
      <c r="M33" s="109"/>
    </row>
    <row r="34" spans="1:14" x14ac:dyDescent="0.25">
      <c r="A34" s="16" t="s">
        <v>26</v>
      </c>
      <c r="B34" s="110">
        <v>264</v>
      </c>
      <c r="C34" s="9">
        <f>IFERROR(B34/B$35, "--")</f>
        <v>0.53012048192771088</v>
      </c>
      <c r="D34" s="110">
        <v>315</v>
      </c>
      <c r="E34" s="9">
        <f>IFERROR(D34/D$35, "--")</f>
        <v>0.45718432510885343</v>
      </c>
      <c r="F34" s="110">
        <v>358</v>
      </c>
      <c r="G34" s="9">
        <f>IFERROR(F34/F$35, "--")</f>
        <v>0.47989276139410186</v>
      </c>
      <c r="H34" s="110">
        <v>369</v>
      </c>
      <c r="I34" s="9">
        <f>IFERROR(H34/H$35, "--")</f>
        <v>0.48552631578947369</v>
      </c>
      <c r="J34" s="110">
        <v>445</v>
      </c>
      <c r="K34" s="9">
        <f>IFERROR(J34/J$35, "--")</f>
        <v>0.51925320886814474</v>
      </c>
      <c r="L34" s="9">
        <f t="shared" si="27"/>
        <v>0.68560606060606055</v>
      </c>
      <c r="M34" s="109"/>
    </row>
    <row r="35" spans="1:14" x14ac:dyDescent="0.25">
      <c r="A35" s="99" t="s">
        <v>27</v>
      </c>
      <c r="B35" s="17">
        <f t="shared" ref="B35:K35" si="28">IFERROR(SUM(B33:B34), "--")</f>
        <v>498</v>
      </c>
      <c r="C35" s="18">
        <f t="shared" si="28"/>
        <v>1</v>
      </c>
      <c r="D35" s="17">
        <f t="shared" si="28"/>
        <v>689</v>
      </c>
      <c r="E35" s="18">
        <f t="shared" si="28"/>
        <v>1</v>
      </c>
      <c r="F35" s="17">
        <f t="shared" si="28"/>
        <v>746</v>
      </c>
      <c r="G35" s="18">
        <f t="shared" si="28"/>
        <v>1</v>
      </c>
      <c r="H35" s="17">
        <f t="shared" si="28"/>
        <v>760</v>
      </c>
      <c r="I35" s="18">
        <f t="shared" si="28"/>
        <v>1</v>
      </c>
      <c r="J35" s="17">
        <f t="shared" si="28"/>
        <v>857</v>
      </c>
      <c r="K35" s="18">
        <f t="shared" si="28"/>
        <v>1</v>
      </c>
      <c r="L35" s="18">
        <f t="shared" si="27"/>
        <v>0.72088353413654616</v>
      </c>
      <c r="M35" s="109"/>
    </row>
    <row r="36" spans="1:14" x14ac:dyDescent="0.25">
      <c r="A36" s="120" t="s">
        <v>97</v>
      </c>
      <c r="B36" s="121"/>
      <c r="C36" s="121"/>
      <c r="D36" s="121"/>
      <c r="E36" s="121"/>
      <c r="F36" s="121"/>
      <c r="G36" s="121"/>
      <c r="H36" s="121"/>
      <c r="I36" s="121"/>
      <c r="J36" s="121"/>
      <c r="K36" s="121"/>
      <c r="L36" s="121"/>
      <c r="M36" s="122"/>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39" t="s">
        <v>99</v>
      </c>
      <c r="B1" s="140"/>
      <c r="C1" s="140"/>
      <c r="D1" s="140"/>
      <c r="E1" s="140"/>
      <c r="F1" s="140"/>
      <c r="G1" s="140"/>
      <c r="H1" s="140"/>
    </row>
    <row r="2" spans="1:8" ht="30" x14ac:dyDescent="0.25">
      <c r="A2" s="102" t="s">
        <v>41</v>
      </c>
      <c r="B2" s="64" t="s">
        <v>1</v>
      </c>
      <c r="C2" s="63" t="s">
        <v>46</v>
      </c>
      <c r="D2" s="63" t="s">
        <v>47</v>
      </c>
      <c r="E2" s="63" t="s">
        <v>44</v>
      </c>
      <c r="F2" s="63" t="s">
        <v>48</v>
      </c>
      <c r="G2" s="63" t="s">
        <v>0</v>
      </c>
      <c r="H2" s="63" t="s">
        <v>45</v>
      </c>
    </row>
    <row r="3" spans="1:8" ht="15" customHeight="1" x14ac:dyDescent="0.25">
      <c r="A3" s="141" t="s">
        <v>98</v>
      </c>
      <c r="B3" s="7" t="s">
        <v>91</v>
      </c>
      <c r="C3" s="4">
        <v>552</v>
      </c>
      <c r="D3" s="4">
        <v>462</v>
      </c>
      <c r="E3" s="15">
        <v>0.83695652173913049</v>
      </c>
      <c r="F3" s="4">
        <v>403</v>
      </c>
      <c r="G3" s="15">
        <v>0.73007246376811596</v>
      </c>
      <c r="H3" s="14" t="s">
        <v>29</v>
      </c>
    </row>
    <row r="4" spans="1:8" ht="15" customHeight="1" x14ac:dyDescent="0.25">
      <c r="A4" s="142"/>
      <c r="B4" s="7" t="s">
        <v>92</v>
      </c>
      <c r="C4" s="4">
        <v>774</v>
      </c>
      <c r="D4" s="4">
        <v>680</v>
      </c>
      <c r="E4" s="5">
        <v>0.87855297157622736</v>
      </c>
      <c r="F4" s="4">
        <v>572</v>
      </c>
      <c r="G4" s="5">
        <v>0.73901808785529721</v>
      </c>
      <c r="H4" s="6" t="s">
        <v>29</v>
      </c>
    </row>
    <row r="5" spans="1:8" ht="15" customHeight="1" x14ac:dyDescent="0.25">
      <c r="A5" s="142"/>
      <c r="B5" s="7" t="s">
        <v>93</v>
      </c>
      <c r="C5" s="4">
        <v>863</v>
      </c>
      <c r="D5" s="4">
        <v>793</v>
      </c>
      <c r="E5" s="5">
        <v>0.9188876013904983</v>
      </c>
      <c r="F5" s="4">
        <v>628</v>
      </c>
      <c r="G5" s="5">
        <v>0.72769409038238697</v>
      </c>
      <c r="H5" s="6" t="s">
        <v>29</v>
      </c>
    </row>
    <row r="6" spans="1:8" ht="15" customHeight="1" x14ac:dyDescent="0.25">
      <c r="A6" s="142"/>
      <c r="B6" s="7" t="s">
        <v>94</v>
      </c>
      <c r="C6" s="4">
        <v>837</v>
      </c>
      <c r="D6" s="4">
        <v>745</v>
      </c>
      <c r="E6" s="5">
        <v>0.89008363201911589</v>
      </c>
      <c r="F6" s="4">
        <v>694</v>
      </c>
      <c r="G6" s="5">
        <v>0.82915173237753881</v>
      </c>
      <c r="H6" s="6" t="s">
        <v>29</v>
      </c>
    </row>
    <row r="7" spans="1:8" ht="15" customHeight="1" x14ac:dyDescent="0.25">
      <c r="A7" s="142"/>
      <c r="B7" s="7" t="s">
        <v>95</v>
      </c>
      <c r="C7" s="4">
        <v>962</v>
      </c>
      <c r="D7" s="4">
        <v>864</v>
      </c>
      <c r="E7" s="5">
        <v>0.89812889812889818</v>
      </c>
      <c r="F7" s="4">
        <v>796</v>
      </c>
      <c r="G7" s="5">
        <v>0.82744282744282749</v>
      </c>
      <c r="H7" s="6" t="s">
        <v>29</v>
      </c>
    </row>
    <row r="8" spans="1:8" ht="15" customHeight="1" x14ac:dyDescent="0.25">
      <c r="A8" s="143"/>
      <c r="B8" s="52" t="s">
        <v>27</v>
      </c>
      <c r="C8" s="17">
        <f>IFERROR(SUM(C3:C7), "--")</f>
        <v>3988</v>
      </c>
      <c r="D8" s="17">
        <f>IFERROR(SUM(D3:D7), "--")</f>
        <v>3544</v>
      </c>
      <c r="E8" s="100">
        <f>IFERROR(D8/C8, "--" )</f>
        <v>0.88866599799398194</v>
      </c>
      <c r="F8" s="17">
        <f>IFERROR(SUM(F3:F7), "--")</f>
        <v>3093</v>
      </c>
      <c r="G8" s="100">
        <f>IFERROR(F8/C8, "--" )</f>
        <v>0.77557673019057172</v>
      </c>
      <c r="H8" s="101" t="s">
        <v>29</v>
      </c>
    </row>
    <row r="9" spans="1:8" ht="15" customHeight="1" x14ac:dyDescent="0.25">
      <c r="A9" s="103"/>
      <c r="B9" s="65"/>
      <c r="C9" s="65"/>
      <c r="D9" s="65"/>
      <c r="E9" s="65"/>
      <c r="F9" s="65"/>
      <c r="G9" s="65"/>
      <c r="H9" s="65"/>
    </row>
    <row r="10" spans="1:8" s="23" customFormat="1" ht="30" x14ac:dyDescent="0.25">
      <c r="A10" s="48" t="s">
        <v>7</v>
      </c>
      <c r="B10" s="2" t="s">
        <v>1</v>
      </c>
      <c r="C10" s="63" t="s">
        <v>46</v>
      </c>
      <c r="D10" s="63" t="s">
        <v>47</v>
      </c>
      <c r="E10" s="63" t="s">
        <v>44</v>
      </c>
      <c r="F10" s="63" t="s">
        <v>48</v>
      </c>
      <c r="G10" s="63" t="s">
        <v>0</v>
      </c>
      <c r="H10" s="63" t="s">
        <v>45</v>
      </c>
    </row>
    <row r="11" spans="1:8" x14ac:dyDescent="0.25">
      <c r="A11" s="147" t="s">
        <v>8</v>
      </c>
      <c r="B11" s="7" t="s">
        <v>91</v>
      </c>
      <c r="C11" s="4">
        <v>365</v>
      </c>
      <c r="D11" s="4">
        <v>308</v>
      </c>
      <c r="E11" s="5">
        <v>0.84383561643835614</v>
      </c>
      <c r="F11" s="4">
        <v>268</v>
      </c>
      <c r="G11" s="5">
        <v>0.73424657534246573</v>
      </c>
      <c r="H11" s="6">
        <v>2.9846153846153847</v>
      </c>
    </row>
    <row r="12" spans="1:8" x14ac:dyDescent="0.25">
      <c r="A12" s="148"/>
      <c r="B12" s="7" t="s">
        <v>92</v>
      </c>
      <c r="C12" s="4">
        <v>490</v>
      </c>
      <c r="D12" s="4">
        <v>427</v>
      </c>
      <c r="E12" s="5">
        <v>0.87142857142857144</v>
      </c>
      <c r="F12" s="4">
        <v>368</v>
      </c>
      <c r="G12" s="5">
        <v>0.75102040816326532</v>
      </c>
      <c r="H12" s="6">
        <v>2.9895981087470447</v>
      </c>
    </row>
    <row r="13" spans="1:8" x14ac:dyDescent="0.25">
      <c r="A13" s="148"/>
      <c r="B13" s="7" t="s">
        <v>93</v>
      </c>
      <c r="C13" s="4">
        <v>534</v>
      </c>
      <c r="D13" s="4">
        <v>499</v>
      </c>
      <c r="E13" s="5">
        <v>0.93445692883895126</v>
      </c>
      <c r="F13" s="4">
        <v>419</v>
      </c>
      <c r="G13" s="5">
        <v>0.78464419475655434</v>
      </c>
      <c r="H13" s="6">
        <v>2.9038854805725971</v>
      </c>
    </row>
    <row r="14" spans="1:8" x14ac:dyDescent="0.25">
      <c r="A14" s="148"/>
      <c r="B14" s="7" t="s">
        <v>94</v>
      </c>
      <c r="C14" s="4">
        <v>533</v>
      </c>
      <c r="D14" s="4">
        <v>482</v>
      </c>
      <c r="E14" s="5">
        <v>0.90431519699812379</v>
      </c>
      <c r="F14" s="4">
        <v>457</v>
      </c>
      <c r="G14" s="5">
        <v>0.85741088180112568</v>
      </c>
      <c r="H14" s="6">
        <v>3.4331223628691978</v>
      </c>
    </row>
    <row r="15" spans="1:8" x14ac:dyDescent="0.25">
      <c r="A15" s="148"/>
      <c r="B15" s="7" t="s">
        <v>95</v>
      </c>
      <c r="C15" s="4">
        <v>634</v>
      </c>
      <c r="D15" s="4">
        <v>569</v>
      </c>
      <c r="E15" s="5">
        <v>0.89747634069400628</v>
      </c>
      <c r="F15" s="4">
        <v>527</v>
      </c>
      <c r="G15" s="5">
        <v>0.83123028391167197</v>
      </c>
      <c r="H15" s="6">
        <v>3.3736654804270461</v>
      </c>
    </row>
    <row r="16" spans="1:8" x14ac:dyDescent="0.25">
      <c r="A16" s="149"/>
      <c r="B16" s="52" t="s">
        <v>27</v>
      </c>
      <c r="C16" s="17">
        <f>IFERROR(SUM(C11:C15), "--")</f>
        <v>2556</v>
      </c>
      <c r="D16" s="17">
        <f>IFERROR(SUM(D11:D15), "--")</f>
        <v>2285</v>
      </c>
      <c r="E16" s="100">
        <f>IFERROR(D16/C16, "--" )</f>
        <v>0.8939749608763693</v>
      </c>
      <c r="F16" s="17">
        <f>IFERROR(SUM(F11:F15), "--")</f>
        <v>2039</v>
      </c>
      <c r="G16" s="100">
        <f>IFERROR(F16/C16, "--" )</f>
        <v>0.79773082942097029</v>
      </c>
      <c r="H16" s="101" t="s">
        <v>29</v>
      </c>
    </row>
    <row r="17" spans="1:8" x14ac:dyDescent="0.25">
      <c r="A17" s="144" t="s">
        <v>9</v>
      </c>
      <c r="B17" s="85" t="s">
        <v>91</v>
      </c>
      <c r="C17" s="86">
        <v>181</v>
      </c>
      <c r="D17" s="86">
        <v>149</v>
      </c>
      <c r="E17" s="88">
        <v>0.82320441988950277</v>
      </c>
      <c r="F17" s="86">
        <v>131</v>
      </c>
      <c r="G17" s="88">
        <v>0.72375690607734811</v>
      </c>
      <c r="H17" s="87">
        <v>2.9523809523809526</v>
      </c>
    </row>
    <row r="18" spans="1:8" x14ac:dyDescent="0.25">
      <c r="A18" s="145"/>
      <c r="B18" s="85" t="s">
        <v>92</v>
      </c>
      <c r="C18" s="86">
        <v>275</v>
      </c>
      <c r="D18" s="86">
        <v>244</v>
      </c>
      <c r="E18" s="88">
        <v>0.88727272727272732</v>
      </c>
      <c r="F18" s="86">
        <v>196</v>
      </c>
      <c r="G18" s="88">
        <v>0.71272727272727276</v>
      </c>
      <c r="H18" s="87">
        <v>2.8205882352941174</v>
      </c>
    </row>
    <row r="19" spans="1:8" x14ac:dyDescent="0.25">
      <c r="A19" s="145"/>
      <c r="B19" s="85" t="s">
        <v>93</v>
      </c>
      <c r="C19" s="86">
        <v>322</v>
      </c>
      <c r="D19" s="86">
        <v>289</v>
      </c>
      <c r="E19" s="88">
        <v>0.89751552795031053</v>
      </c>
      <c r="F19" s="86">
        <v>204</v>
      </c>
      <c r="G19" s="88">
        <v>0.63354037267080743</v>
      </c>
      <c r="H19" s="87">
        <v>2.4265734265734267</v>
      </c>
    </row>
    <row r="20" spans="1:8" x14ac:dyDescent="0.25">
      <c r="A20" s="145"/>
      <c r="B20" s="85" t="s">
        <v>94</v>
      </c>
      <c r="C20" s="86">
        <v>296</v>
      </c>
      <c r="D20" s="86">
        <v>257</v>
      </c>
      <c r="E20" s="88">
        <v>0.8682432432432432</v>
      </c>
      <c r="F20" s="86">
        <v>231</v>
      </c>
      <c r="G20" s="88">
        <v>0.78040540540540537</v>
      </c>
      <c r="H20" s="87">
        <v>3.1691999999999996</v>
      </c>
    </row>
    <row r="21" spans="1:8" x14ac:dyDescent="0.25">
      <c r="A21" s="145"/>
      <c r="B21" s="85" t="s">
        <v>95</v>
      </c>
      <c r="C21" s="86">
        <v>322</v>
      </c>
      <c r="D21" s="86">
        <v>290</v>
      </c>
      <c r="E21" s="88">
        <v>0.90062111801242239</v>
      </c>
      <c r="F21" s="86">
        <v>264</v>
      </c>
      <c r="G21" s="88">
        <v>0.81987577639751552</v>
      </c>
      <c r="H21" s="87">
        <v>3.0484429065743943</v>
      </c>
    </row>
    <row r="22" spans="1:8" x14ac:dyDescent="0.25">
      <c r="A22" s="146"/>
      <c r="B22" s="93" t="s">
        <v>27</v>
      </c>
      <c r="C22" s="105">
        <f>IFERROR(SUM(C17:C21), "--")</f>
        <v>1396</v>
      </c>
      <c r="D22" s="105">
        <f>IFERROR(SUM(D17:D21), "--")</f>
        <v>1229</v>
      </c>
      <c r="E22" s="107">
        <f>IFERROR(D22/C22, "--" )</f>
        <v>0.88037249283667618</v>
      </c>
      <c r="F22" s="105">
        <f>IFERROR(SUM(F17:F21), "--")</f>
        <v>1026</v>
      </c>
      <c r="G22" s="107">
        <f>IFERROR(F22/C22, "--" )</f>
        <v>0.73495702005730656</v>
      </c>
      <c r="H22" s="106" t="s">
        <v>29</v>
      </c>
    </row>
    <row r="23" spans="1:8" s="23" customFormat="1" ht="30" x14ac:dyDescent="0.25">
      <c r="A23" s="48" t="s">
        <v>19</v>
      </c>
      <c r="B23" s="2" t="s">
        <v>1</v>
      </c>
      <c r="C23" s="63" t="s">
        <v>46</v>
      </c>
      <c r="D23" s="63" t="s">
        <v>47</v>
      </c>
      <c r="E23" s="63" t="s">
        <v>44</v>
      </c>
      <c r="F23" s="63" t="s">
        <v>48</v>
      </c>
      <c r="G23" s="63" t="s">
        <v>0</v>
      </c>
      <c r="H23" s="63" t="s">
        <v>45</v>
      </c>
    </row>
    <row r="24" spans="1:8" ht="15" customHeight="1" x14ac:dyDescent="0.25">
      <c r="A24" s="130" t="s">
        <v>56</v>
      </c>
      <c r="B24" s="7" t="s">
        <v>91</v>
      </c>
      <c r="C24" s="4">
        <v>47</v>
      </c>
      <c r="D24" s="4">
        <v>29</v>
      </c>
      <c r="E24" s="5">
        <v>0.61702127659574468</v>
      </c>
      <c r="F24" s="4">
        <v>25</v>
      </c>
      <c r="G24" s="5">
        <v>0.53191489361702127</v>
      </c>
      <c r="H24" s="6">
        <v>3</v>
      </c>
    </row>
    <row r="25" spans="1:8" x14ac:dyDescent="0.25">
      <c r="A25" s="131"/>
      <c r="B25" s="7" t="s">
        <v>92</v>
      </c>
      <c r="C25" s="4">
        <v>94</v>
      </c>
      <c r="D25" s="4">
        <v>77</v>
      </c>
      <c r="E25" s="5">
        <v>0.81914893617021278</v>
      </c>
      <c r="F25" s="4">
        <v>58</v>
      </c>
      <c r="G25" s="5">
        <v>0.61702127659574468</v>
      </c>
      <c r="H25" s="6">
        <v>2.64</v>
      </c>
    </row>
    <row r="26" spans="1:8" x14ac:dyDescent="0.25">
      <c r="A26" s="131"/>
      <c r="B26" s="7" t="s">
        <v>93</v>
      </c>
      <c r="C26" s="4">
        <v>71</v>
      </c>
      <c r="D26" s="4">
        <v>66</v>
      </c>
      <c r="E26" s="5">
        <v>0.92957746478873238</v>
      </c>
      <c r="F26" s="4">
        <v>47</v>
      </c>
      <c r="G26" s="5">
        <v>0.6619718309859155</v>
      </c>
      <c r="H26" s="6">
        <v>2.3384615384615386</v>
      </c>
    </row>
    <row r="27" spans="1:8" x14ac:dyDescent="0.25">
      <c r="A27" s="131"/>
      <c r="B27" s="7" t="s">
        <v>94</v>
      </c>
      <c r="C27" s="4">
        <v>59</v>
      </c>
      <c r="D27" s="4">
        <v>53</v>
      </c>
      <c r="E27" s="5">
        <v>0.89830508474576276</v>
      </c>
      <c r="F27" s="4">
        <v>46</v>
      </c>
      <c r="G27" s="5">
        <v>0.77966101694915257</v>
      </c>
      <c r="H27" s="6">
        <v>2.9038461538461537</v>
      </c>
    </row>
    <row r="28" spans="1:8" x14ac:dyDescent="0.25">
      <c r="A28" s="131"/>
      <c r="B28" s="7" t="s">
        <v>95</v>
      </c>
      <c r="C28" s="4">
        <v>76</v>
      </c>
      <c r="D28" s="4">
        <v>69</v>
      </c>
      <c r="E28" s="5">
        <v>0.90789473684210531</v>
      </c>
      <c r="F28" s="4">
        <v>60</v>
      </c>
      <c r="G28" s="5">
        <v>0.78947368421052633</v>
      </c>
      <c r="H28" s="6">
        <v>3</v>
      </c>
    </row>
    <row r="29" spans="1:8" x14ac:dyDescent="0.25">
      <c r="A29" s="132"/>
      <c r="B29" s="52" t="s">
        <v>27</v>
      </c>
      <c r="C29" s="17">
        <f>IFERROR(SUM(C24:C28), "--")</f>
        <v>347</v>
      </c>
      <c r="D29" s="17">
        <f>IFERROR(SUM(D24:D28), "--")</f>
        <v>294</v>
      </c>
      <c r="E29" s="100">
        <f>IFERROR(D29/C29, "--" )</f>
        <v>0.8472622478386167</v>
      </c>
      <c r="F29" s="17">
        <f>IFERROR(SUM(F24:F28), "--")</f>
        <v>236</v>
      </c>
      <c r="G29" s="100">
        <f>IFERROR(F29/C29, "--" )</f>
        <v>0.68011527377521619</v>
      </c>
      <c r="H29" s="101" t="s">
        <v>29</v>
      </c>
    </row>
    <row r="30" spans="1:8" ht="15" customHeight="1" x14ac:dyDescent="0.25">
      <c r="A30" s="127" t="s">
        <v>55</v>
      </c>
      <c r="B30" s="85" t="s">
        <v>91</v>
      </c>
      <c r="C30" s="111" t="s">
        <v>29</v>
      </c>
      <c r="D30" s="111" t="s">
        <v>29</v>
      </c>
      <c r="E30" s="112" t="s">
        <v>29</v>
      </c>
      <c r="F30" s="111" t="s">
        <v>29</v>
      </c>
      <c r="G30" s="112" t="s">
        <v>29</v>
      </c>
      <c r="H30" s="113" t="s">
        <v>29</v>
      </c>
    </row>
    <row r="31" spans="1:8" x14ac:dyDescent="0.25">
      <c r="A31" s="128"/>
      <c r="B31" s="85" t="s">
        <v>92</v>
      </c>
      <c r="C31" s="86">
        <v>2</v>
      </c>
      <c r="D31" s="86">
        <v>1</v>
      </c>
      <c r="E31" s="88">
        <v>0.5</v>
      </c>
      <c r="F31" s="86">
        <v>1</v>
      </c>
      <c r="G31" s="88">
        <v>0.5</v>
      </c>
      <c r="H31" s="87">
        <v>4</v>
      </c>
    </row>
    <row r="32" spans="1:8" x14ac:dyDescent="0.25">
      <c r="A32" s="128"/>
      <c r="B32" s="85" t="s">
        <v>93</v>
      </c>
      <c r="C32" s="86">
        <v>1</v>
      </c>
      <c r="D32" s="86">
        <v>1</v>
      </c>
      <c r="E32" s="88">
        <v>1</v>
      </c>
      <c r="F32" s="86">
        <v>1</v>
      </c>
      <c r="G32" s="88">
        <v>1</v>
      </c>
      <c r="H32" s="87">
        <v>4</v>
      </c>
    </row>
    <row r="33" spans="1:8" x14ac:dyDescent="0.25">
      <c r="A33" s="128"/>
      <c r="B33" s="85" t="s">
        <v>94</v>
      </c>
      <c r="C33" s="86">
        <v>3</v>
      </c>
      <c r="D33" s="86">
        <v>3</v>
      </c>
      <c r="E33" s="88">
        <v>1</v>
      </c>
      <c r="F33" s="86">
        <v>3</v>
      </c>
      <c r="G33" s="88">
        <v>1</v>
      </c>
      <c r="H33" s="87">
        <v>3.3333333333333335</v>
      </c>
    </row>
    <row r="34" spans="1:8" x14ac:dyDescent="0.25">
      <c r="A34" s="128"/>
      <c r="B34" s="85" t="s">
        <v>95</v>
      </c>
      <c r="C34" s="86">
        <v>4</v>
      </c>
      <c r="D34" s="86">
        <v>3</v>
      </c>
      <c r="E34" s="88">
        <v>0.75</v>
      </c>
      <c r="F34" s="86">
        <v>3</v>
      </c>
      <c r="G34" s="88">
        <v>0.75</v>
      </c>
      <c r="H34" s="87">
        <v>2.6666666666666665</v>
      </c>
    </row>
    <row r="35" spans="1:8" x14ac:dyDescent="0.25">
      <c r="A35" s="129"/>
      <c r="B35" s="93" t="s">
        <v>27</v>
      </c>
      <c r="C35" s="105">
        <f>IFERROR(SUM(C30:C34), "--")</f>
        <v>10</v>
      </c>
      <c r="D35" s="105">
        <f>IFERROR(SUM(D30:D34), "--")</f>
        <v>8</v>
      </c>
      <c r="E35" s="107">
        <f>IFERROR(D35/C35, "--" )</f>
        <v>0.8</v>
      </c>
      <c r="F35" s="105">
        <f>IFERROR(SUM(F30:F34), "--")</f>
        <v>8</v>
      </c>
      <c r="G35" s="107">
        <f>IFERROR(F35/C35, "--" )</f>
        <v>0.8</v>
      </c>
      <c r="H35" s="106" t="s">
        <v>29</v>
      </c>
    </row>
    <row r="36" spans="1:8" x14ac:dyDescent="0.25">
      <c r="A36" s="136" t="s">
        <v>13</v>
      </c>
      <c r="B36" s="7" t="s">
        <v>91</v>
      </c>
      <c r="C36" s="4">
        <v>14</v>
      </c>
      <c r="D36" s="4">
        <v>13</v>
      </c>
      <c r="E36" s="5">
        <v>0.9285714285714286</v>
      </c>
      <c r="F36" s="4">
        <v>12</v>
      </c>
      <c r="G36" s="5">
        <v>0.8571428571428571</v>
      </c>
      <c r="H36" s="6">
        <v>3.2307692307692308</v>
      </c>
    </row>
    <row r="37" spans="1:8" x14ac:dyDescent="0.25">
      <c r="A37" s="137"/>
      <c r="B37" s="7" t="s">
        <v>92</v>
      </c>
      <c r="C37" s="4">
        <v>24</v>
      </c>
      <c r="D37" s="4">
        <v>19</v>
      </c>
      <c r="E37" s="5">
        <v>0.79166666666666663</v>
      </c>
      <c r="F37" s="4">
        <v>19</v>
      </c>
      <c r="G37" s="5">
        <v>0.79166666666666663</v>
      </c>
      <c r="H37" s="6">
        <v>3.5722222222222224</v>
      </c>
    </row>
    <row r="38" spans="1:8" x14ac:dyDescent="0.25">
      <c r="A38" s="137"/>
      <c r="B38" s="7" t="s">
        <v>93</v>
      </c>
      <c r="C38" s="24">
        <v>21</v>
      </c>
      <c r="D38" s="24">
        <v>19</v>
      </c>
      <c r="E38" s="5">
        <v>0.90476190476190477</v>
      </c>
      <c r="F38" s="24">
        <v>15</v>
      </c>
      <c r="G38" s="5">
        <v>0.7142857142857143</v>
      </c>
      <c r="H38" s="21">
        <v>2.8421052631578947</v>
      </c>
    </row>
    <row r="39" spans="1:8" x14ac:dyDescent="0.25">
      <c r="A39" s="137"/>
      <c r="B39" s="7" t="s">
        <v>94</v>
      </c>
      <c r="C39" s="4">
        <v>21</v>
      </c>
      <c r="D39" s="4">
        <v>20</v>
      </c>
      <c r="E39" s="5">
        <v>0.95238095238095233</v>
      </c>
      <c r="F39" s="4">
        <v>19</v>
      </c>
      <c r="G39" s="5">
        <v>0.90476190476190477</v>
      </c>
      <c r="H39" s="6">
        <v>3.5555555555555554</v>
      </c>
    </row>
    <row r="40" spans="1:8" x14ac:dyDescent="0.25">
      <c r="A40" s="137"/>
      <c r="B40" s="7" t="s">
        <v>95</v>
      </c>
      <c r="C40" s="4">
        <v>25</v>
      </c>
      <c r="D40" s="4">
        <v>23</v>
      </c>
      <c r="E40" s="5">
        <v>0.92</v>
      </c>
      <c r="F40" s="4">
        <v>21</v>
      </c>
      <c r="G40" s="5">
        <v>0.84</v>
      </c>
      <c r="H40" s="6">
        <v>3.4782608695652173</v>
      </c>
    </row>
    <row r="41" spans="1:8" x14ac:dyDescent="0.25">
      <c r="A41" s="138"/>
      <c r="B41" s="52" t="s">
        <v>27</v>
      </c>
      <c r="C41" s="17">
        <f>IFERROR(SUM(C36:C40), "--")</f>
        <v>105</v>
      </c>
      <c r="D41" s="17">
        <f>IFERROR(SUM(D36:D40), "--")</f>
        <v>94</v>
      </c>
      <c r="E41" s="100">
        <f>IFERROR(D41/C41, "--" )</f>
        <v>0.89523809523809528</v>
      </c>
      <c r="F41" s="17">
        <f>IFERROR(SUM(F36:F40), "--")</f>
        <v>86</v>
      </c>
      <c r="G41" s="100">
        <f>IFERROR(F41/C41, "--" )</f>
        <v>0.81904761904761902</v>
      </c>
      <c r="H41" s="101" t="s">
        <v>29</v>
      </c>
    </row>
    <row r="42" spans="1:8" x14ac:dyDescent="0.25">
      <c r="A42" s="133" t="s">
        <v>14</v>
      </c>
      <c r="B42" s="85" t="s">
        <v>91</v>
      </c>
      <c r="C42" s="86">
        <v>26</v>
      </c>
      <c r="D42" s="86">
        <v>24</v>
      </c>
      <c r="E42" s="88">
        <v>0.92307692307692313</v>
      </c>
      <c r="F42" s="86">
        <v>23</v>
      </c>
      <c r="G42" s="88">
        <v>0.88461538461538458</v>
      </c>
      <c r="H42" s="87">
        <v>3.375</v>
      </c>
    </row>
    <row r="43" spans="1:8" x14ac:dyDescent="0.25">
      <c r="A43" s="134"/>
      <c r="B43" s="85" t="s">
        <v>92</v>
      </c>
      <c r="C43" s="86">
        <v>15</v>
      </c>
      <c r="D43" s="86">
        <v>13</v>
      </c>
      <c r="E43" s="88">
        <v>0.8666666666666667</v>
      </c>
      <c r="F43" s="86">
        <v>11</v>
      </c>
      <c r="G43" s="88">
        <v>0.73333333333333328</v>
      </c>
      <c r="H43" s="87">
        <v>3</v>
      </c>
    </row>
    <row r="44" spans="1:8" x14ac:dyDescent="0.25">
      <c r="A44" s="134"/>
      <c r="B44" s="85" t="s">
        <v>93</v>
      </c>
      <c r="C44" s="86">
        <v>24</v>
      </c>
      <c r="D44" s="86">
        <v>22</v>
      </c>
      <c r="E44" s="88">
        <v>0.91666666666666663</v>
      </c>
      <c r="F44" s="86">
        <v>19</v>
      </c>
      <c r="G44" s="88">
        <v>0.79166666666666663</v>
      </c>
      <c r="H44" s="87">
        <v>3.3636363636363638</v>
      </c>
    </row>
    <row r="45" spans="1:8" x14ac:dyDescent="0.25">
      <c r="A45" s="134"/>
      <c r="B45" s="85" t="s">
        <v>94</v>
      </c>
      <c r="C45" s="86">
        <v>24</v>
      </c>
      <c r="D45" s="86">
        <v>23</v>
      </c>
      <c r="E45" s="88">
        <v>0.95833333333333337</v>
      </c>
      <c r="F45" s="86">
        <v>21</v>
      </c>
      <c r="G45" s="88">
        <v>0.875</v>
      </c>
      <c r="H45" s="87">
        <v>3.4347826086956523</v>
      </c>
    </row>
    <row r="46" spans="1:8" x14ac:dyDescent="0.25">
      <c r="A46" s="134"/>
      <c r="B46" s="85" t="s">
        <v>95</v>
      </c>
      <c r="C46" s="86">
        <v>20</v>
      </c>
      <c r="D46" s="86">
        <v>18</v>
      </c>
      <c r="E46" s="88">
        <v>0.9</v>
      </c>
      <c r="F46" s="86">
        <v>15</v>
      </c>
      <c r="G46" s="88">
        <v>0.75</v>
      </c>
      <c r="H46" s="87">
        <v>3.0555555555555554</v>
      </c>
    </row>
    <row r="47" spans="1:8" x14ac:dyDescent="0.25">
      <c r="A47" s="135"/>
      <c r="B47" s="93" t="s">
        <v>27</v>
      </c>
      <c r="C47" s="105">
        <f>IFERROR(SUM(C42:C46), "--")</f>
        <v>109</v>
      </c>
      <c r="D47" s="105">
        <f>IFERROR(SUM(D42:D46), "--")</f>
        <v>100</v>
      </c>
      <c r="E47" s="107">
        <f>IFERROR(D47/C47, "--" )</f>
        <v>0.91743119266055051</v>
      </c>
      <c r="F47" s="105">
        <f>IFERROR(SUM(F42:F46), "--")</f>
        <v>89</v>
      </c>
      <c r="G47" s="107">
        <f>IFERROR(F47/C47, "--" )</f>
        <v>0.8165137614678899</v>
      </c>
      <c r="H47" s="106" t="s">
        <v>29</v>
      </c>
    </row>
    <row r="48" spans="1:8" x14ac:dyDescent="0.25">
      <c r="A48" s="136" t="s">
        <v>87</v>
      </c>
      <c r="B48" s="7" t="s">
        <v>91</v>
      </c>
      <c r="C48" s="4">
        <v>153</v>
      </c>
      <c r="D48" s="4">
        <v>131</v>
      </c>
      <c r="E48" s="5">
        <v>0.85620915032679734</v>
      </c>
      <c r="F48" s="4">
        <v>103</v>
      </c>
      <c r="G48" s="5">
        <v>0.67320261437908502</v>
      </c>
      <c r="H48" s="6">
        <v>2.7007812499999999</v>
      </c>
    </row>
    <row r="49" spans="1:8" x14ac:dyDescent="0.25">
      <c r="A49" s="137"/>
      <c r="B49" s="7" t="s">
        <v>92</v>
      </c>
      <c r="C49" s="4">
        <v>242</v>
      </c>
      <c r="D49" s="4">
        <v>218</v>
      </c>
      <c r="E49" s="5">
        <v>0.90082644628099173</v>
      </c>
      <c r="F49" s="4">
        <v>178</v>
      </c>
      <c r="G49" s="5">
        <v>0.73553719008264462</v>
      </c>
      <c r="H49" s="6">
        <v>2.799074074074074</v>
      </c>
    </row>
    <row r="50" spans="1:8" x14ac:dyDescent="0.25">
      <c r="A50" s="137"/>
      <c r="B50" s="7" t="s">
        <v>93</v>
      </c>
      <c r="C50" s="4">
        <v>248</v>
      </c>
      <c r="D50" s="4">
        <v>220</v>
      </c>
      <c r="E50" s="5">
        <v>0.88709677419354838</v>
      </c>
      <c r="F50" s="4">
        <v>185</v>
      </c>
      <c r="G50" s="5">
        <v>0.74596774193548387</v>
      </c>
      <c r="H50" s="6">
        <v>2.918181818181818</v>
      </c>
    </row>
    <row r="51" spans="1:8" x14ac:dyDescent="0.25">
      <c r="A51" s="137"/>
      <c r="B51" s="7" t="s">
        <v>94</v>
      </c>
      <c r="C51" s="4">
        <v>265</v>
      </c>
      <c r="D51" s="4">
        <v>231</v>
      </c>
      <c r="E51" s="5">
        <v>0.8716981132075472</v>
      </c>
      <c r="F51" s="4">
        <v>217</v>
      </c>
      <c r="G51" s="5">
        <v>0.81886792452830193</v>
      </c>
      <c r="H51" s="6">
        <v>3.2587719298245612</v>
      </c>
    </row>
    <row r="52" spans="1:8" x14ac:dyDescent="0.25">
      <c r="A52" s="137"/>
      <c r="B52" s="7" t="s">
        <v>95</v>
      </c>
      <c r="C52" s="4">
        <v>261</v>
      </c>
      <c r="D52" s="4">
        <v>244</v>
      </c>
      <c r="E52" s="5">
        <v>0.93486590038314177</v>
      </c>
      <c r="F52" s="4">
        <v>226</v>
      </c>
      <c r="G52" s="5">
        <v>0.86590038314176243</v>
      </c>
      <c r="H52" s="6">
        <v>3.1934156378600824</v>
      </c>
    </row>
    <row r="53" spans="1:8" x14ac:dyDescent="0.25">
      <c r="A53" s="138"/>
      <c r="B53" s="52" t="s">
        <v>27</v>
      </c>
      <c r="C53" s="17">
        <f>IFERROR(SUM(C48:C52), "--")</f>
        <v>1169</v>
      </c>
      <c r="D53" s="17">
        <f>IFERROR(SUM(D48:D52), "--")</f>
        <v>1044</v>
      </c>
      <c r="E53" s="100">
        <f>IFERROR(D53/C53, "--" )</f>
        <v>0.89307100085543201</v>
      </c>
      <c r="F53" s="17">
        <f>IFERROR(SUM(F48:F52), "--")</f>
        <v>909</v>
      </c>
      <c r="G53" s="100">
        <f>IFERROR(F53/C53, "--" )</f>
        <v>0.7775876817792986</v>
      </c>
      <c r="H53" s="101" t="s">
        <v>29</v>
      </c>
    </row>
    <row r="54" spans="1:8" x14ac:dyDescent="0.25">
      <c r="A54" s="133" t="s">
        <v>15</v>
      </c>
      <c r="B54" s="85" t="s">
        <v>91</v>
      </c>
      <c r="C54" s="86">
        <v>4</v>
      </c>
      <c r="D54" s="86">
        <v>3</v>
      </c>
      <c r="E54" s="88">
        <v>0.75</v>
      </c>
      <c r="F54" s="86">
        <v>2</v>
      </c>
      <c r="G54" s="88">
        <v>0.5</v>
      </c>
      <c r="H54" s="87">
        <v>2.3333333333333335</v>
      </c>
    </row>
    <row r="55" spans="1:8" x14ac:dyDescent="0.25">
      <c r="A55" s="134"/>
      <c r="B55" s="85" t="s">
        <v>92</v>
      </c>
      <c r="C55" s="86">
        <v>4</v>
      </c>
      <c r="D55" s="86">
        <v>4</v>
      </c>
      <c r="E55" s="88">
        <v>1</v>
      </c>
      <c r="F55" s="86">
        <v>4</v>
      </c>
      <c r="G55" s="88">
        <v>1</v>
      </c>
      <c r="H55" s="87">
        <v>2.5</v>
      </c>
    </row>
    <row r="56" spans="1:8" x14ac:dyDescent="0.25">
      <c r="A56" s="134"/>
      <c r="B56" s="85" t="s">
        <v>93</v>
      </c>
      <c r="C56" s="86">
        <v>1</v>
      </c>
      <c r="D56" s="86">
        <v>1</v>
      </c>
      <c r="E56" s="88">
        <v>1</v>
      </c>
      <c r="F56" s="86">
        <v>0</v>
      </c>
      <c r="G56" s="88">
        <v>0</v>
      </c>
      <c r="H56" s="87">
        <v>0</v>
      </c>
    </row>
    <row r="57" spans="1:8" x14ac:dyDescent="0.25">
      <c r="A57" s="134"/>
      <c r="B57" s="85" t="s">
        <v>94</v>
      </c>
      <c r="C57" s="86">
        <v>5</v>
      </c>
      <c r="D57" s="86">
        <v>4</v>
      </c>
      <c r="E57" s="88">
        <v>0.8</v>
      </c>
      <c r="F57" s="86">
        <v>3</v>
      </c>
      <c r="G57" s="88">
        <v>0.6</v>
      </c>
      <c r="H57" s="87">
        <v>2.75</v>
      </c>
    </row>
    <row r="58" spans="1:8" x14ac:dyDescent="0.25">
      <c r="A58" s="134"/>
      <c r="B58" s="85" t="s">
        <v>95</v>
      </c>
      <c r="C58" s="86">
        <v>5</v>
      </c>
      <c r="D58" s="86">
        <v>4</v>
      </c>
      <c r="E58" s="88">
        <v>0.8</v>
      </c>
      <c r="F58" s="86">
        <v>4</v>
      </c>
      <c r="G58" s="88">
        <v>0.8</v>
      </c>
      <c r="H58" s="87">
        <v>3.25</v>
      </c>
    </row>
    <row r="59" spans="1:8" x14ac:dyDescent="0.25">
      <c r="A59" s="135"/>
      <c r="B59" s="93" t="s">
        <v>27</v>
      </c>
      <c r="C59" s="105">
        <f>IFERROR(SUM(C54:C58), "--")</f>
        <v>19</v>
      </c>
      <c r="D59" s="105">
        <f>IFERROR(SUM(D54:D58), "--")</f>
        <v>16</v>
      </c>
      <c r="E59" s="107">
        <f>IFERROR(D59/C59, "--" )</f>
        <v>0.84210526315789469</v>
      </c>
      <c r="F59" s="105">
        <f>IFERROR(SUM(F54:F58), "--")</f>
        <v>13</v>
      </c>
      <c r="G59" s="107">
        <f>IFERROR(F59/C59, "--" )</f>
        <v>0.68421052631578949</v>
      </c>
      <c r="H59" s="106" t="s">
        <v>29</v>
      </c>
    </row>
    <row r="60" spans="1:8" x14ac:dyDescent="0.25">
      <c r="A60" s="130" t="s">
        <v>53</v>
      </c>
      <c r="B60" s="7" t="s">
        <v>91</v>
      </c>
      <c r="C60" s="4">
        <v>255</v>
      </c>
      <c r="D60" s="4">
        <v>216</v>
      </c>
      <c r="E60" s="5">
        <v>0.84705882352941175</v>
      </c>
      <c r="F60" s="4">
        <v>200</v>
      </c>
      <c r="G60" s="5">
        <v>0.78431372549019607</v>
      </c>
      <c r="H60" s="6">
        <v>3.142105263157895</v>
      </c>
    </row>
    <row r="61" spans="1:8" x14ac:dyDescent="0.25">
      <c r="A61" s="131"/>
      <c r="B61" s="7" t="s">
        <v>92</v>
      </c>
      <c r="C61" s="4">
        <v>329</v>
      </c>
      <c r="D61" s="4">
        <v>288</v>
      </c>
      <c r="E61" s="5">
        <v>0.87537993920972645</v>
      </c>
      <c r="F61" s="4">
        <v>258</v>
      </c>
      <c r="G61" s="5">
        <v>0.78419452887537999</v>
      </c>
      <c r="H61" s="6">
        <v>3.1554770318021204</v>
      </c>
    </row>
    <row r="62" spans="1:8" x14ac:dyDescent="0.25">
      <c r="A62" s="131"/>
      <c r="B62" s="7" t="s">
        <v>93</v>
      </c>
      <c r="C62" s="4">
        <v>395</v>
      </c>
      <c r="D62" s="4">
        <v>370</v>
      </c>
      <c r="E62" s="5">
        <v>0.93670886075949367</v>
      </c>
      <c r="F62" s="4">
        <v>287</v>
      </c>
      <c r="G62" s="5">
        <v>0.72658227848101264</v>
      </c>
      <c r="H62" s="6">
        <v>2.6232686980609419</v>
      </c>
    </row>
    <row r="63" spans="1:8" x14ac:dyDescent="0.25">
      <c r="A63" s="131"/>
      <c r="B63" s="7" t="s">
        <v>94</v>
      </c>
      <c r="C63" s="4">
        <v>398</v>
      </c>
      <c r="D63" s="4">
        <v>359</v>
      </c>
      <c r="E63" s="5">
        <v>0.90201005025125625</v>
      </c>
      <c r="F63" s="4">
        <v>339</v>
      </c>
      <c r="G63" s="5">
        <v>0.85175879396984921</v>
      </c>
      <c r="H63" s="6">
        <v>3.4679083094555874</v>
      </c>
    </row>
    <row r="64" spans="1:8" x14ac:dyDescent="0.25">
      <c r="A64" s="131"/>
      <c r="B64" s="7" t="s">
        <v>95</v>
      </c>
      <c r="C64" s="4">
        <v>477</v>
      </c>
      <c r="D64" s="4">
        <v>422</v>
      </c>
      <c r="E64" s="5">
        <v>0.88469601677148846</v>
      </c>
      <c r="F64" s="4">
        <v>395</v>
      </c>
      <c r="G64" s="5">
        <v>0.82809224318658281</v>
      </c>
      <c r="H64" s="6">
        <v>3.3884892086330933</v>
      </c>
    </row>
    <row r="65" spans="1:8" x14ac:dyDescent="0.25">
      <c r="A65" s="132"/>
      <c r="B65" s="52" t="s">
        <v>27</v>
      </c>
      <c r="C65" s="17">
        <f>IFERROR(SUM(C60:C64), "--")</f>
        <v>1854</v>
      </c>
      <c r="D65" s="17">
        <f>IFERROR(SUM(D60:D64), "--")</f>
        <v>1655</v>
      </c>
      <c r="E65" s="100">
        <f>IFERROR(D65/C65, "--" )</f>
        <v>0.89266450916936357</v>
      </c>
      <c r="F65" s="17">
        <f>IFERROR(SUM(F60:F64), "--")</f>
        <v>1479</v>
      </c>
      <c r="G65" s="100">
        <f>IFERROR(F65/C65, "--" )</f>
        <v>0.79773462783171523</v>
      </c>
      <c r="H65" s="101" t="s">
        <v>29</v>
      </c>
    </row>
    <row r="66" spans="1:8" ht="15" customHeight="1" x14ac:dyDescent="0.25">
      <c r="A66" s="127" t="s">
        <v>57</v>
      </c>
      <c r="B66" s="85" t="s">
        <v>91</v>
      </c>
      <c r="C66" s="86">
        <v>42</v>
      </c>
      <c r="D66" s="86">
        <v>37</v>
      </c>
      <c r="E66" s="88">
        <v>0.88095238095238093</v>
      </c>
      <c r="F66" s="86">
        <v>31</v>
      </c>
      <c r="G66" s="88">
        <v>0.73809523809523814</v>
      </c>
      <c r="H66" s="87">
        <v>2.8055555555555554</v>
      </c>
    </row>
    <row r="67" spans="1:8" x14ac:dyDescent="0.25">
      <c r="A67" s="128"/>
      <c r="B67" s="85" t="s">
        <v>92</v>
      </c>
      <c r="C67" s="86">
        <v>55</v>
      </c>
      <c r="D67" s="86">
        <v>51</v>
      </c>
      <c r="E67" s="88">
        <v>0.92727272727272725</v>
      </c>
      <c r="F67" s="86">
        <v>36</v>
      </c>
      <c r="G67" s="88">
        <v>0.65454545454545454</v>
      </c>
      <c r="H67" s="87">
        <v>2.5294117647058822</v>
      </c>
    </row>
    <row r="68" spans="1:8" x14ac:dyDescent="0.25">
      <c r="A68" s="128"/>
      <c r="B68" s="85" t="s">
        <v>93</v>
      </c>
      <c r="C68" s="86">
        <v>86</v>
      </c>
      <c r="D68" s="86">
        <v>78</v>
      </c>
      <c r="E68" s="88">
        <v>0.90697674418604646</v>
      </c>
      <c r="F68" s="86">
        <v>69</v>
      </c>
      <c r="G68" s="88">
        <v>0.80232558139534882</v>
      </c>
      <c r="H68" s="87">
        <v>3.1733333333333333</v>
      </c>
    </row>
    <row r="69" spans="1:8" x14ac:dyDescent="0.25">
      <c r="A69" s="128"/>
      <c r="B69" s="85" t="s">
        <v>94</v>
      </c>
      <c r="C69" s="86">
        <v>59</v>
      </c>
      <c r="D69" s="86">
        <v>49</v>
      </c>
      <c r="E69" s="88">
        <v>0.83050847457627119</v>
      </c>
      <c r="F69" s="86">
        <v>43</v>
      </c>
      <c r="G69" s="88">
        <v>0.72881355932203384</v>
      </c>
      <c r="H69" s="87">
        <v>3.2918367346938782</v>
      </c>
    </row>
    <row r="70" spans="1:8" x14ac:dyDescent="0.25">
      <c r="A70" s="128"/>
      <c r="B70" s="85" t="s">
        <v>95</v>
      </c>
      <c r="C70" s="86">
        <v>82</v>
      </c>
      <c r="D70" s="86">
        <v>71</v>
      </c>
      <c r="E70" s="88">
        <v>0.86585365853658536</v>
      </c>
      <c r="F70" s="86">
        <v>63</v>
      </c>
      <c r="G70" s="88">
        <v>0.76829268292682928</v>
      </c>
      <c r="H70" s="87">
        <v>3.1267605633802815</v>
      </c>
    </row>
    <row r="71" spans="1:8" x14ac:dyDescent="0.25">
      <c r="A71" s="129"/>
      <c r="B71" s="93" t="s">
        <v>27</v>
      </c>
      <c r="C71" s="105">
        <f>IFERROR(SUM(C66:C70), "--")</f>
        <v>324</v>
      </c>
      <c r="D71" s="105">
        <f>IFERROR(SUM(D66:D70), "--")</f>
        <v>286</v>
      </c>
      <c r="E71" s="107">
        <f>IFERROR(D71/C71, "--" )</f>
        <v>0.88271604938271608</v>
      </c>
      <c r="F71" s="105">
        <f>IFERROR(SUM(F66:F70), "--")</f>
        <v>242</v>
      </c>
      <c r="G71" s="107">
        <f>IFERROR(F71/C71, "--" )</f>
        <v>0.74691358024691357</v>
      </c>
      <c r="H71" s="106" t="s">
        <v>29</v>
      </c>
    </row>
    <row r="72" spans="1:8" ht="15" customHeight="1" x14ac:dyDescent="0.25">
      <c r="A72" s="126" t="s">
        <v>54</v>
      </c>
      <c r="B72" s="7" t="s">
        <v>91</v>
      </c>
      <c r="C72" s="4">
        <v>11</v>
      </c>
      <c r="D72" s="4">
        <v>9</v>
      </c>
      <c r="E72" s="5">
        <v>0.81818181818181823</v>
      </c>
      <c r="F72" s="4">
        <v>7</v>
      </c>
      <c r="G72" s="5">
        <v>0.63636363636363635</v>
      </c>
      <c r="H72" s="6">
        <v>2.4444444444444446</v>
      </c>
    </row>
    <row r="73" spans="1:8" x14ac:dyDescent="0.25">
      <c r="A73" s="126"/>
      <c r="B73" s="7" t="s">
        <v>92</v>
      </c>
      <c r="C73" s="4">
        <v>9</v>
      </c>
      <c r="D73" s="4">
        <v>9</v>
      </c>
      <c r="E73" s="5">
        <v>1</v>
      </c>
      <c r="F73" s="4">
        <v>7</v>
      </c>
      <c r="G73" s="5">
        <v>0.77777777777777779</v>
      </c>
      <c r="H73" s="6">
        <v>2.7777777777777777</v>
      </c>
    </row>
    <row r="74" spans="1:8" x14ac:dyDescent="0.25">
      <c r="A74" s="126"/>
      <c r="B74" s="7" t="s">
        <v>93</v>
      </c>
      <c r="C74" s="4">
        <v>16</v>
      </c>
      <c r="D74" s="4">
        <v>16</v>
      </c>
      <c r="E74" s="5">
        <v>1</v>
      </c>
      <c r="F74" s="4">
        <v>5</v>
      </c>
      <c r="G74" s="5">
        <v>0.3125</v>
      </c>
      <c r="H74" s="6">
        <v>1.375</v>
      </c>
    </row>
    <row r="75" spans="1:8" x14ac:dyDescent="0.25">
      <c r="A75" s="126"/>
      <c r="B75" s="7" t="s">
        <v>94</v>
      </c>
      <c r="C75" s="4">
        <v>3</v>
      </c>
      <c r="D75" s="4">
        <v>3</v>
      </c>
      <c r="E75" s="5">
        <v>1</v>
      </c>
      <c r="F75" s="4">
        <v>3</v>
      </c>
      <c r="G75" s="5">
        <v>1</v>
      </c>
      <c r="H75" s="6">
        <v>3</v>
      </c>
    </row>
    <row r="76" spans="1:8" x14ac:dyDescent="0.25">
      <c r="A76" s="126"/>
      <c r="B76" s="7" t="s">
        <v>95</v>
      </c>
      <c r="C76" s="4">
        <v>12</v>
      </c>
      <c r="D76" s="4">
        <v>10</v>
      </c>
      <c r="E76" s="5">
        <v>0.83333333333333337</v>
      </c>
      <c r="F76" s="4">
        <v>9</v>
      </c>
      <c r="G76" s="5">
        <v>0.75</v>
      </c>
      <c r="H76" s="6">
        <v>2.9</v>
      </c>
    </row>
    <row r="77" spans="1:8" x14ac:dyDescent="0.25">
      <c r="A77" s="126"/>
      <c r="B77" s="52" t="s">
        <v>27</v>
      </c>
      <c r="C77" s="17">
        <f>IFERROR(SUM(C72:C76), "--")</f>
        <v>51</v>
      </c>
      <c r="D77" s="17">
        <f>IFERROR(SUM(D72:D76), "--")</f>
        <v>47</v>
      </c>
      <c r="E77" s="100">
        <f>IFERROR(D77/C77, "--" )</f>
        <v>0.92156862745098034</v>
      </c>
      <c r="F77" s="17">
        <f>IFERROR(SUM(F72:F76), "--")</f>
        <v>31</v>
      </c>
      <c r="G77" s="100">
        <f>IFERROR(F77/C77, "--" )</f>
        <v>0.60784313725490191</v>
      </c>
      <c r="H77" s="101"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N66" sqref="N66"/>
    </sheetView>
  </sheetViews>
  <sheetFormatPr defaultRowHeight="15" x14ac:dyDescent="0.25"/>
  <cols>
    <col min="1" max="1" width="22.7109375" style="84" customWidth="1"/>
    <col min="2" max="8" width="12.7109375" style="1" customWidth="1"/>
    <col min="9" max="9" width="9.140625" style="3"/>
  </cols>
  <sheetData>
    <row r="1" spans="1:12" x14ac:dyDescent="0.25">
      <c r="A1" s="139" t="s">
        <v>100</v>
      </c>
      <c r="B1" s="139"/>
      <c r="C1" s="139"/>
      <c r="D1" s="139"/>
      <c r="E1" s="139"/>
      <c r="F1" s="139"/>
      <c r="G1" s="139"/>
      <c r="H1" s="139"/>
      <c r="I1" s="13"/>
      <c r="J1" s="12"/>
      <c r="K1" s="12"/>
      <c r="L1" s="12"/>
    </row>
    <row r="2" spans="1:12" x14ac:dyDescent="0.25">
      <c r="A2" s="139"/>
      <c r="B2" s="139"/>
      <c r="C2" s="139"/>
      <c r="D2" s="139"/>
      <c r="E2" s="139"/>
      <c r="F2" s="139"/>
      <c r="G2" s="139"/>
      <c r="H2" s="139"/>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56" t="s">
        <v>98</v>
      </c>
      <c r="B4" s="7" t="s">
        <v>91</v>
      </c>
      <c r="C4" s="4">
        <v>552</v>
      </c>
      <c r="D4" s="4">
        <v>462</v>
      </c>
      <c r="E4" s="15">
        <v>0.83695652173913049</v>
      </c>
      <c r="F4" s="4">
        <v>403</v>
      </c>
      <c r="G4" s="15">
        <v>0.73007246376811596</v>
      </c>
      <c r="H4" s="14" t="s">
        <v>29</v>
      </c>
      <c r="I4" s="19"/>
      <c r="J4" s="19"/>
      <c r="K4" s="13"/>
      <c r="L4" s="13"/>
    </row>
    <row r="5" spans="1:12" x14ac:dyDescent="0.25">
      <c r="A5" s="157"/>
      <c r="B5" s="7" t="s">
        <v>92</v>
      </c>
      <c r="C5" s="4">
        <v>774</v>
      </c>
      <c r="D5" s="4">
        <v>680</v>
      </c>
      <c r="E5" s="5">
        <v>0.87855297157622736</v>
      </c>
      <c r="F5" s="4">
        <v>572</v>
      </c>
      <c r="G5" s="5">
        <v>0.73901808785529721</v>
      </c>
      <c r="H5" s="6" t="s">
        <v>29</v>
      </c>
      <c r="I5" s="19"/>
      <c r="J5" s="19"/>
      <c r="K5" s="13"/>
      <c r="L5" s="13"/>
    </row>
    <row r="6" spans="1:12" x14ac:dyDescent="0.25">
      <c r="A6" s="157"/>
      <c r="B6" s="7" t="s">
        <v>93</v>
      </c>
      <c r="C6" s="4">
        <v>863</v>
      </c>
      <c r="D6" s="4">
        <v>793</v>
      </c>
      <c r="E6" s="5">
        <v>0.9188876013904983</v>
      </c>
      <c r="F6" s="4">
        <v>628</v>
      </c>
      <c r="G6" s="5">
        <v>0.72769409038238697</v>
      </c>
      <c r="H6" s="6" t="s">
        <v>29</v>
      </c>
      <c r="I6" s="19"/>
      <c r="J6" s="19"/>
      <c r="K6" s="13"/>
      <c r="L6" s="13"/>
    </row>
    <row r="7" spans="1:12" x14ac:dyDescent="0.25">
      <c r="A7" s="157"/>
      <c r="B7" s="7" t="s">
        <v>94</v>
      </c>
      <c r="C7" s="4">
        <v>837</v>
      </c>
      <c r="D7" s="4">
        <v>745</v>
      </c>
      <c r="E7" s="5">
        <v>0.89008363201911589</v>
      </c>
      <c r="F7" s="4">
        <v>694</v>
      </c>
      <c r="G7" s="5">
        <v>0.82915173237753881</v>
      </c>
      <c r="H7" s="6" t="s">
        <v>29</v>
      </c>
      <c r="I7" s="19"/>
      <c r="J7" s="19"/>
      <c r="K7" s="13"/>
      <c r="L7" s="13"/>
    </row>
    <row r="8" spans="1:12" x14ac:dyDescent="0.25">
      <c r="A8" s="157"/>
      <c r="B8" s="7" t="s">
        <v>95</v>
      </c>
      <c r="C8" s="4">
        <v>962</v>
      </c>
      <c r="D8" s="4">
        <v>864</v>
      </c>
      <c r="E8" s="5">
        <v>0.89812889812889818</v>
      </c>
      <c r="F8" s="4">
        <v>796</v>
      </c>
      <c r="G8" s="5">
        <v>0.82744282744282749</v>
      </c>
      <c r="H8" s="6" t="s">
        <v>29</v>
      </c>
      <c r="I8" s="19"/>
      <c r="J8" s="19"/>
      <c r="K8" s="13"/>
      <c r="L8" s="13"/>
    </row>
    <row r="9" spans="1:12" x14ac:dyDescent="0.25">
      <c r="A9" s="158"/>
      <c r="B9" s="52" t="s">
        <v>27</v>
      </c>
      <c r="C9" s="17">
        <f>IFERROR(SUM(C4:C8), "--")</f>
        <v>3988</v>
      </c>
      <c r="D9" s="17">
        <f>IFERROR(SUM(D4:D8), "--")</f>
        <v>3544</v>
      </c>
      <c r="E9" s="100">
        <f>IFERROR(D9/C9, "--" )</f>
        <v>0.88866599799398194</v>
      </c>
      <c r="F9" s="17">
        <f>IFERROR(SUM(F4:F8), "--")</f>
        <v>3093</v>
      </c>
      <c r="G9" s="100">
        <f>IFERROR(F9/C9, "--" )</f>
        <v>0.77557673019057172</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3" t="s">
        <v>104</v>
      </c>
      <c r="B12" s="7" t="s">
        <v>91</v>
      </c>
      <c r="C12" s="4">
        <v>41</v>
      </c>
      <c r="D12" s="4">
        <v>32</v>
      </c>
      <c r="E12" s="5">
        <v>0.78048780487804881</v>
      </c>
      <c r="F12" s="4">
        <v>24</v>
      </c>
      <c r="G12" s="5">
        <v>0.58536585365853655</v>
      </c>
      <c r="H12" s="6">
        <v>2.5</v>
      </c>
    </row>
    <row r="13" spans="1:12" x14ac:dyDescent="0.25">
      <c r="A13" s="154"/>
      <c r="B13" s="7" t="s">
        <v>92</v>
      </c>
      <c r="C13" s="4">
        <v>19</v>
      </c>
      <c r="D13" s="4">
        <v>18</v>
      </c>
      <c r="E13" s="5">
        <v>0.94736842105263153</v>
      </c>
      <c r="F13" s="4">
        <v>13</v>
      </c>
      <c r="G13" s="5">
        <v>0.68421052631578949</v>
      </c>
      <c r="H13" s="6">
        <v>2.4444444444444446</v>
      </c>
      <c r="I13" s="56"/>
    </row>
    <row r="14" spans="1:12" x14ac:dyDescent="0.25">
      <c r="A14" s="154"/>
      <c r="B14" s="7" t="s">
        <v>93</v>
      </c>
      <c r="C14" s="4">
        <v>23</v>
      </c>
      <c r="D14" s="4">
        <v>22</v>
      </c>
      <c r="E14" s="5">
        <v>0.95652173913043481</v>
      </c>
      <c r="F14" s="4">
        <v>17</v>
      </c>
      <c r="G14" s="5">
        <v>0.73913043478260865</v>
      </c>
      <c r="H14" s="6">
        <v>2.8181818181818183</v>
      </c>
      <c r="I14" s="56"/>
    </row>
    <row r="15" spans="1:12" x14ac:dyDescent="0.25">
      <c r="A15" s="154"/>
      <c r="B15" s="7" t="s">
        <v>94</v>
      </c>
      <c r="C15" s="4">
        <v>30</v>
      </c>
      <c r="D15" s="4">
        <v>25</v>
      </c>
      <c r="E15" s="5">
        <v>0.83333333333333337</v>
      </c>
      <c r="F15" s="4">
        <v>20</v>
      </c>
      <c r="G15" s="5">
        <v>0.66666666666666663</v>
      </c>
      <c r="H15" s="6">
        <v>2.8695652173913042</v>
      </c>
      <c r="I15" s="56"/>
    </row>
    <row r="16" spans="1:12" x14ac:dyDescent="0.25">
      <c r="A16" s="154"/>
      <c r="B16" s="7" t="s">
        <v>95</v>
      </c>
      <c r="C16" s="4">
        <v>18</v>
      </c>
      <c r="D16" s="4">
        <v>16</v>
      </c>
      <c r="E16" s="5">
        <v>0.88888888888888884</v>
      </c>
      <c r="F16" s="4">
        <v>13</v>
      </c>
      <c r="G16" s="5">
        <v>0.72222222222222221</v>
      </c>
      <c r="H16" s="6">
        <v>3.0666666666666669</v>
      </c>
      <c r="I16" s="56"/>
    </row>
    <row r="17" spans="1:9" x14ac:dyDescent="0.25">
      <c r="A17" s="155"/>
      <c r="B17" s="52" t="s">
        <v>27</v>
      </c>
      <c r="C17" s="17">
        <f>IFERROR(SUM(C12:C16), "--")</f>
        <v>131</v>
      </c>
      <c r="D17" s="17">
        <f>IFERROR(SUM(D12:D16), "--")</f>
        <v>113</v>
      </c>
      <c r="E17" s="100">
        <f>IFERROR(D17/C17, "--" )</f>
        <v>0.86259541984732824</v>
      </c>
      <c r="F17" s="17">
        <f>IFERROR(SUM(F12:F16), "--")</f>
        <v>87</v>
      </c>
      <c r="G17" s="100">
        <f>IFERROR(F17/C17, "--" )</f>
        <v>0.66412213740458015</v>
      </c>
      <c r="H17" s="101" t="s">
        <v>29</v>
      </c>
      <c r="I17" s="56"/>
    </row>
    <row r="18" spans="1:9" ht="15" customHeight="1" x14ac:dyDescent="0.25">
      <c r="A18" s="150" t="s">
        <v>105</v>
      </c>
      <c r="B18" s="85" t="s">
        <v>91</v>
      </c>
      <c r="C18" s="86">
        <v>246</v>
      </c>
      <c r="D18" s="86">
        <v>195</v>
      </c>
      <c r="E18" s="88">
        <v>0.79268292682926833</v>
      </c>
      <c r="F18" s="86">
        <v>172</v>
      </c>
      <c r="G18" s="88">
        <v>0.69918699186991873</v>
      </c>
      <c r="H18" s="87">
        <v>3.0526315789473686</v>
      </c>
    </row>
    <row r="19" spans="1:9" x14ac:dyDescent="0.25">
      <c r="A19" s="151"/>
      <c r="B19" s="85" t="s">
        <v>92</v>
      </c>
      <c r="C19" s="86">
        <v>300</v>
      </c>
      <c r="D19" s="86">
        <v>259</v>
      </c>
      <c r="E19" s="88">
        <v>0.86333333333333329</v>
      </c>
      <c r="F19" s="86">
        <v>219</v>
      </c>
      <c r="G19" s="88">
        <v>0.73</v>
      </c>
      <c r="H19" s="87">
        <v>2.992</v>
      </c>
      <c r="I19" s="56"/>
    </row>
    <row r="20" spans="1:9" x14ac:dyDescent="0.25">
      <c r="A20" s="151"/>
      <c r="B20" s="85" t="s">
        <v>93</v>
      </c>
      <c r="C20" s="86">
        <v>353</v>
      </c>
      <c r="D20" s="86">
        <v>322</v>
      </c>
      <c r="E20" s="88">
        <v>0.91218130311614731</v>
      </c>
      <c r="F20" s="86">
        <v>245</v>
      </c>
      <c r="G20" s="88">
        <v>0.69405099150141647</v>
      </c>
      <c r="H20" s="87">
        <v>2.7420382165605095</v>
      </c>
      <c r="I20" s="56"/>
    </row>
    <row r="21" spans="1:9" x14ac:dyDescent="0.25">
      <c r="A21" s="151"/>
      <c r="B21" s="85" t="s">
        <v>94</v>
      </c>
      <c r="C21" s="86">
        <v>291</v>
      </c>
      <c r="D21" s="86">
        <v>245</v>
      </c>
      <c r="E21" s="88">
        <v>0.84192439862542956</v>
      </c>
      <c r="F21" s="86">
        <v>222</v>
      </c>
      <c r="G21" s="88">
        <v>0.76288659793814428</v>
      </c>
      <c r="H21" s="87">
        <v>3.3316455696202536</v>
      </c>
      <c r="I21" s="56"/>
    </row>
    <row r="22" spans="1:9" x14ac:dyDescent="0.25">
      <c r="A22" s="151"/>
      <c r="B22" s="85" t="s">
        <v>95</v>
      </c>
      <c r="C22" s="86">
        <v>418</v>
      </c>
      <c r="D22" s="86">
        <v>368</v>
      </c>
      <c r="E22" s="88">
        <v>0.88038277511961727</v>
      </c>
      <c r="F22" s="86">
        <v>340</v>
      </c>
      <c r="G22" s="88">
        <v>0.8133971291866029</v>
      </c>
      <c r="H22" s="87">
        <v>3.3498622589531681</v>
      </c>
      <c r="I22" s="56"/>
    </row>
    <row r="23" spans="1:9" x14ac:dyDescent="0.25">
      <c r="A23" s="152"/>
      <c r="B23" s="93" t="s">
        <v>27</v>
      </c>
      <c r="C23" s="105">
        <f>IFERROR(SUM(C18:C22), "--")</f>
        <v>1608</v>
      </c>
      <c r="D23" s="105">
        <f>IFERROR(SUM(D18:D22), "--")</f>
        <v>1389</v>
      </c>
      <c r="E23" s="107">
        <f>IFERROR(D23/C23, "--" )</f>
        <v>0.86380597014925375</v>
      </c>
      <c r="F23" s="105">
        <f>IFERROR(SUM(F18:F22), "--")</f>
        <v>1198</v>
      </c>
      <c r="G23" s="107">
        <f>IFERROR(F23/C23, "--" )</f>
        <v>0.74502487562189057</v>
      </c>
      <c r="H23" s="106" t="s">
        <v>29</v>
      </c>
      <c r="I23" s="56"/>
    </row>
    <row r="24" spans="1:9" ht="15" customHeight="1" x14ac:dyDescent="0.25">
      <c r="A24" s="153" t="s">
        <v>106</v>
      </c>
      <c r="B24" s="7" t="s">
        <v>91</v>
      </c>
      <c r="C24" s="4">
        <v>39</v>
      </c>
      <c r="D24" s="4">
        <v>31</v>
      </c>
      <c r="E24" s="5">
        <v>0.79487179487179482</v>
      </c>
      <c r="F24" s="4">
        <v>28</v>
      </c>
      <c r="G24" s="5">
        <v>0.71794871794871795</v>
      </c>
      <c r="H24" s="6">
        <v>2.967741935483871</v>
      </c>
    </row>
    <row r="25" spans="1:9" x14ac:dyDescent="0.25">
      <c r="A25" s="154"/>
      <c r="B25" s="7" t="s">
        <v>92</v>
      </c>
      <c r="C25" s="4">
        <v>74</v>
      </c>
      <c r="D25" s="4">
        <v>64</v>
      </c>
      <c r="E25" s="5">
        <v>0.86486486486486491</v>
      </c>
      <c r="F25" s="4">
        <v>58</v>
      </c>
      <c r="G25" s="5">
        <v>0.78378378378378377</v>
      </c>
      <c r="H25" s="6">
        <v>3.0625</v>
      </c>
      <c r="I25" s="56"/>
    </row>
    <row r="26" spans="1:9" x14ac:dyDescent="0.25">
      <c r="A26" s="154"/>
      <c r="B26" s="7" t="s">
        <v>93</v>
      </c>
      <c r="C26" s="4">
        <v>55</v>
      </c>
      <c r="D26" s="4">
        <v>45</v>
      </c>
      <c r="E26" s="5">
        <v>0.81818181818181823</v>
      </c>
      <c r="F26" s="4">
        <v>41</v>
      </c>
      <c r="G26" s="5">
        <v>0.74545454545454548</v>
      </c>
      <c r="H26" s="6">
        <v>3</v>
      </c>
      <c r="I26" s="56"/>
    </row>
    <row r="27" spans="1:9" x14ac:dyDescent="0.25">
      <c r="A27" s="154"/>
      <c r="B27" s="7" t="s">
        <v>94</v>
      </c>
      <c r="C27" s="4">
        <v>58</v>
      </c>
      <c r="D27" s="4">
        <v>49</v>
      </c>
      <c r="E27" s="5">
        <v>0.84482758620689657</v>
      </c>
      <c r="F27" s="4">
        <v>47</v>
      </c>
      <c r="G27" s="5">
        <v>0.81034482758620685</v>
      </c>
      <c r="H27" s="6">
        <v>2.9387755102040818</v>
      </c>
      <c r="I27" s="56"/>
    </row>
    <row r="28" spans="1:9" x14ac:dyDescent="0.25">
      <c r="A28" s="154"/>
      <c r="B28" s="7" t="s">
        <v>95</v>
      </c>
      <c r="C28" s="4">
        <v>49</v>
      </c>
      <c r="D28" s="4">
        <v>40</v>
      </c>
      <c r="E28" s="5">
        <v>0.81632653061224492</v>
      </c>
      <c r="F28" s="4">
        <v>37</v>
      </c>
      <c r="G28" s="5">
        <v>0.75510204081632648</v>
      </c>
      <c r="H28" s="6">
        <v>3.0750000000000002</v>
      </c>
      <c r="I28" s="56"/>
    </row>
    <row r="29" spans="1:9" x14ac:dyDescent="0.25">
      <c r="A29" s="155"/>
      <c r="B29" s="52" t="s">
        <v>27</v>
      </c>
      <c r="C29" s="17">
        <f>IFERROR(SUM(C24:C28), "--")</f>
        <v>275</v>
      </c>
      <c r="D29" s="17">
        <f>IFERROR(SUM(D24:D28), "--")</f>
        <v>229</v>
      </c>
      <c r="E29" s="100">
        <f>IFERROR(D29/C29, "--" )</f>
        <v>0.83272727272727276</v>
      </c>
      <c r="F29" s="17">
        <f>IFERROR(SUM(F24:F28), "--")</f>
        <v>211</v>
      </c>
      <c r="G29" s="100">
        <f>IFERROR(F29/C29, "--" )</f>
        <v>0.76727272727272722</v>
      </c>
      <c r="H29" s="101" t="s">
        <v>29</v>
      </c>
      <c r="I29" s="56"/>
    </row>
    <row r="30" spans="1:9" ht="15" customHeight="1" x14ac:dyDescent="0.25">
      <c r="A30" s="150" t="s">
        <v>107</v>
      </c>
      <c r="B30" s="85" t="s">
        <v>91</v>
      </c>
      <c r="C30" s="111" t="s">
        <v>29</v>
      </c>
      <c r="D30" s="111" t="s">
        <v>29</v>
      </c>
      <c r="E30" s="112" t="s">
        <v>29</v>
      </c>
      <c r="F30" s="111" t="s">
        <v>29</v>
      </c>
      <c r="G30" s="112" t="s">
        <v>29</v>
      </c>
      <c r="H30" s="113" t="s">
        <v>29</v>
      </c>
    </row>
    <row r="31" spans="1:9" x14ac:dyDescent="0.25">
      <c r="A31" s="151"/>
      <c r="B31" s="85" t="s">
        <v>92</v>
      </c>
      <c r="C31" s="111" t="s">
        <v>29</v>
      </c>
      <c r="D31" s="111" t="s">
        <v>29</v>
      </c>
      <c r="E31" s="112" t="s">
        <v>29</v>
      </c>
      <c r="F31" s="111" t="s">
        <v>29</v>
      </c>
      <c r="G31" s="112" t="s">
        <v>29</v>
      </c>
      <c r="H31" s="113" t="s">
        <v>29</v>
      </c>
      <c r="I31" s="56"/>
    </row>
    <row r="32" spans="1:9" x14ac:dyDescent="0.25">
      <c r="A32" s="151"/>
      <c r="B32" s="85" t="s">
        <v>93</v>
      </c>
      <c r="C32" s="111" t="s">
        <v>29</v>
      </c>
      <c r="D32" s="111" t="s">
        <v>29</v>
      </c>
      <c r="E32" s="112" t="s">
        <v>29</v>
      </c>
      <c r="F32" s="111" t="s">
        <v>29</v>
      </c>
      <c r="G32" s="112" t="s">
        <v>29</v>
      </c>
      <c r="H32" s="113" t="s">
        <v>29</v>
      </c>
      <c r="I32" s="56"/>
    </row>
    <row r="33" spans="1:9" x14ac:dyDescent="0.25">
      <c r="A33" s="151"/>
      <c r="B33" s="85" t="s">
        <v>94</v>
      </c>
      <c r="C33" s="86">
        <v>52</v>
      </c>
      <c r="D33" s="86">
        <v>45</v>
      </c>
      <c r="E33" s="88">
        <v>0.86538461538461542</v>
      </c>
      <c r="F33" s="86">
        <v>43</v>
      </c>
      <c r="G33" s="88">
        <v>0.82692307692307687</v>
      </c>
      <c r="H33" s="87">
        <v>3.4</v>
      </c>
      <c r="I33" s="56"/>
    </row>
    <row r="34" spans="1:9" x14ac:dyDescent="0.25">
      <c r="A34" s="151"/>
      <c r="B34" s="85" t="s">
        <v>95</v>
      </c>
      <c r="C34" s="86">
        <v>39</v>
      </c>
      <c r="D34" s="86">
        <v>33</v>
      </c>
      <c r="E34" s="88">
        <v>0.84615384615384615</v>
      </c>
      <c r="F34" s="86">
        <v>25</v>
      </c>
      <c r="G34" s="88">
        <v>0.64102564102564108</v>
      </c>
      <c r="H34" s="87">
        <v>2.7272727272727271</v>
      </c>
      <c r="I34" s="56"/>
    </row>
    <row r="35" spans="1:9" x14ac:dyDescent="0.25">
      <c r="A35" s="152"/>
      <c r="B35" s="93" t="s">
        <v>27</v>
      </c>
      <c r="C35" s="105">
        <f>IFERROR(SUM(C30:C34), "--")</f>
        <v>91</v>
      </c>
      <c r="D35" s="105">
        <f>IFERROR(SUM(D30:D34), "--")</f>
        <v>78</v>
      </c>
      <c r="E35" s="107">
        <f>IFERROR(D35/C35, "--" )</f>
        <v>0.8571428571428571</v>
      </c>
      <c r="F35" s="105">
        <f>IFERROR(SUM(F30:F34), "--")</f>
        <v>68</v>
      </c>
      <c r="G35" s="107">
        <f>IFERROR(F35/C35, "--" )</f>
        <v>0.74725274725274726</v>
      </c>
      <c r="H35" s="106" t="s">
        <v>29</v>
      </c>
      <c r="I35" s="56"/>
    </row>
    <row r="36" spans="1:9" ht="15" customHeight="1" x14ac:dyDescent="0.25">
      <c r="A36" s="153" t="s">
        <v>108</v>
      </c>
      <c r="B36" s="7" t="s">
        <v>91</v>
      </c>
      <c r="C36" s="4">
        <v>98</v>
      </c>
      <c r="D36" s="4">
        <v>91</v>
      </c>
      <c r="E36" s="5">
        <v>0.9285714285714286</v>
      </c>
      <c r="F36" s="4">
        <v>75</v>
      </c>
      <c r="G36" s="5">
        <v>0.76530612244897955</v>
      </c>
      <c r="H36" s="6">
        <v>2.6179775280898876</v>
      </c>
    </row>
    <row r="37" spans="1:9" x14ac:dyDescent="0.25">
      <c r="A37" s="154"/>
      <c r="B37" s="7" t="s">
        <v>92</v>
      </c>
      <c r="C37" s="4">
        <v>87</v>
      </c>
      <c r="D37" s="4">
        <v>77</v>
      </c>
      <c r="E37" s="5">
        <v>0.88505747126436785</v>
      </c>
      <c r="F37" s="4">
        <v>60</v>
      </c>
      <c r="G37" s="5">
        <v>0.68965517241379315</v>
      </c>
      <c r="H37" s="6">
        <v>2.4545454545454546</v>
      </c>
      <c r="I37" s="56"/>
    </row>
    <row r="38" spans="1:9" x14ac:dyDescent="0.25">
      <c r="A38" s="154"/>
      <c r="B38" s="7" t="s">
        <v>93</v>
      </c>
      <c r="C38" s="4">
        <v>117</v>
      </c>
      <c r="D38" s="4">
        <v>110</v>
      </c>
      <c r="E38" s="5">
        <v>0.94017094017094016</v>
      </c>
      <c r="F38" s="4">
        <v>97</v>
      </c>
      <c r="G38" s="5">
        <v>0.82905982905982911</v>
      </c>
      <c r="H38" s="6">
        <v>2.7727272727272729</v>
      </c>
      <c r="I38" s="56"/>
    </row>
    <row r="39" spans="1:9" x14ac:dyDescent="0.25">
      <c r="A39" s="154"/>
      <c r="B39" s="7" t="s">
        <v>94</v>
      </c>
      <c r="C39" s="4">
        <v>137</v>
      </c>
      <c r="D39" s="4">
        <v>130</v>
      </c>
      <c r="E39" s="5">
        <v>0.94890510948905105</v>
      </c>
      <c r="F39" s="4">
        <v>128</v>
      </c>
      <c r="G39" s="5">
        <v>0.93430656934306566</v>
      </c>
      <c r="H39" s="6">
        <v>3.7674418604651163</v>
      </c>
      <c r="I39" s="56"/>
    </row>
    <row r="40" spans="1:9" x14ac:dyDescent="0.25">
      <c r="A40" s="154"/>
      <c r="B40" s="7" t="s">
        <v>95</v>
      </c>
      <c r="C40" s="4">
        <v>118</v>
      </c>
      <c r="D40" s="4">
        <v>112</v>
      </c>
      <c r="E40" s="5">
        <v>0.94915254237288138</v>
      </c>
      <c r="F40" s="4">
        <v>102</v>
      </c>
      <c r="G40" s="5">
        <v>0.86440677966101698</v>
      </c>
      <c r="H40" s="6">
        <v>3.2053571428571428</v>
      </c>
      <c r="I40" s="56"/>
    </row>
    <row r="41" spans="1:9" x14ac:dyDescent="0.25">
      <c r="A41" s="155"/>
      <c r="B41" s="52" t="s">
        <v>27</v>
      </c>
      <c r="C41" s="17">
        <f>IFERROR(SUM(C36:C40), "--")</f>
        <v>557</v>
      </c>
      <c r="D41" s="17">
        <f>IFERROR(SUM(D36:D40), "--")</f>
        <v>520</v>
      </c>
      <c r="E41" s="100">
        <f>IFERROR(D41/C41, "--" )</f>
        <v>0.93357271095152605</v>
      </c>
      <c r="F41" s="17">
        <f>IFERROR(SUM(F36:F40), "--")</f>
        <v>462</v>
      </c>
      <c r="G41" s="100">
        <f>IFERROR(F41/C41, "--" )</f>
        <v>0.82944344703770201</v>
      </c>
      <c r="H41" s="101" t="s">
        <v>29</v>
      </c>
      <c r="I41" s="56"/>
    </row>
    <row r="42" spans="1:9" ht="15" customHeight="1" x14ac:dyDescent="0.25">
      <c r="A42" s="150" t="s">
        <v>109</v>
      </c>
      <c r="B42" s="85" t="s">
        <v>91</v>
      </c>
      <c r="C42" s="86">
        <v>37</v>
      </c>
      <c r="D42" s="86">
        <v>37</v>
      </c>
      <c r="E42" s="88">
        <v>1</v>
      </c>
      <c r="F42" s="86">
        <v>37</v>
      </c>
      <c r="G42" s="88">
        <v>1</v>
      </c>
      <c r="H42" s="87">
        <v>3.5945945945945947</v>
      </c>
    </row>
    <row r="43" spans="1:9" x14ac:dyDescent="0.25">
      <c r="A43" s="151"/>
      <c r="B43" s="85" t="s">
        <v>92</v>
      </c>
      <c r="C43" s="86">
        <v>68</v>
      </c>
      <c r="D43" s="86">
        <v>64</v>
      </c>
      <c r="E43" s="88">
        <v>0.94117647058823528</v>
      </c>
      <c r="F43" s="86">
        <v>60</v>
      </c>
      <c r="G43" s="88">
        <v>0.88235294117647056</v>
      </c>
      <c r="H43" s="87">
        <v>3.411111111111111</v>
      </c>
      <c r="I43" s="56"/>
    </row>
    <row r="44" spans="1:9" x14ac:dyDescent="0.25">
      <c r="A44" s="151"/>
      <c r="B44" s="85" t="s">
        <v>93</v>
      </c>
      <c r="C44" s="86">
        <v>48</v>
      </c>
      <c r="D44" s="86">
        <v>48</v>
      </c>
      <c r="E44" s="88">
        <v>1</v>
      </c>
      <c r="F44" s="86">
        <v>46</v>
      </c>
      <c r="G44" s="88">
        <v>0.95833333333333337</v>
      </c>
      <c r="H44" s="87">
        <v>3.5208333333333335</v>
      </c>
      <c r="I44" s="56"/>
    </row>
    <row r="45" spans="1:9" x14ac:dyDescent="0.25">
      <c r="A45" s="151"/>
      <c r="B45" s="85" t="s">
        <v>94</v>
      </c>
      <c r="C45" s="86">
        <v>63</v>
      </c>
      <c r="D45" s="86">
        <v>60</v>
      </c>
      <c r="E45" s="88">
        <v>0.95238095238095233</v>
      </c>
      <c r="F45" s="86">
        <v>60</v>
      </c>
      <c r="G45" s="88">
        <v>0.95238095238095233</v>
      </c>
      <c r="H45" s="87">
        <v>3.6</v>
      </c>
      <c r="I45" s="56"/>
    </row>
    <row r="46" spans="1:9" x14ac:dyDescent="0.25">
      <c r="A46" s="151"/>
      <c r="B46" s="85" t="s">
        <v>95</v>
      </c>
      <c r="C46" s="86">
        <v>114</v>
      </c>
      <c r="D46" s="86">
        <v>102</v>
      </c>
      <c r="E46" s="88">
        <v>0.89473684210526316</v>
      </c>
      <c r="F46" s="86">
        <v>98</v>
      </c>
      <c r="G46" s="88">
        <v>0.85964912280701755</v>
      </c>
      <c r="H46" s="87">
        <v>3.5196078431372548</v>
      </c>
      <c r="I46" s="56"/>
    </row>
    <row r="47" spans="1:9" x14ac:dyDescent="0.25">
      <c r="A47" s="152"/>
      <c r="B47" s="93" t="s">
        <v>27</v>
      </c>
      <c r="C47" s="105">
        <f>IFERROR(SUM(C42:C46), "--")</f>
        <v>330</v>
      </c>
      <c r="D47" s="105">
        <f>IFERROR(SUM(D42:D46), "--")</f>
        <v>311</v>
      </c>
      <c r="E47" s="107">
        <f>IFERROR(D47/C47, "--" )</f>
        <v>0.94242424242424239</v>
      </c>
      <c r="F47" s="105">
        <f>IFERROR(SUM(F42:F46), "--")</f>
        <v>301</v>
      </c>
      <c r="G47" s="107">
        <f>IFERROR(F47/C47, "--" )</f>
        <v>0.91212121212121211</v>
      </c>
      <c r="H47" s="106" t="s">
        <v>29</v>
      </c>
      <c r="I47" s="56"/>
    </row>
    <row r="48" spans="1:9" ht="15" customHeight="1" x14ac:dyDescent="0.25">
      <c r="A48" s="159" t="s">
        <v>110</v>
      </c>
      <c r="B48" s="7" t="s">
        <v>91</v>
      </c>
      <c r="C48" s="4">
        <v>69</v>
      </c>
      <c r="D48" s="4">
        <v>56</v>
      </c>
      <c r="E48" s="5">
        <v>0.81159420289855078</v>
      </c>
      <c r="F48" s="4">
        <v>49</v>
      </c>
      <c r="G48" s="5">
        <v>0.71014492753623193</v>
      </c>
      <c r="H48" s="6">
        <v>3.0444444444444447</v>
      </c>
    </row>
    <row r="49" spans="1:8" x14ac:dyDescent="0.25">
      <c r="A49" s="159"/>
      <c r="B49" s="7" t="s">
        <v>92</v>
      </c>
      <c r="C49" s="4">
        <v>71</v>
      </c>
      <c r="D49" s="4">
        <v>53</v>
      </c>
      <c r="E49" s="5">
        <v>0.74647887323943662</v>
      </c>
      <c r="F49" s="4">
        <v>47</v>
      </c>
      <c r="G49" s="5">
        <v>0.6619718309859155</v>
      </c>
      <c r="H49" s="6">
        <v>2.9811320754716979</v>
      </c>
    </row>
    <row r="50" spans="1:8" x14ac:dyDescent="0.25">
      <c r="A50" s="159"/>
      <c r="B50" s="7" t="s">
        <v>93</v>
      </c>
      <c r="C50" s="4">
        <v>96</v>
      </c>
      <c r="D50" s="4">
        <v>88</v>
      </c>
      <c r="E50" s="5">
        <v>0.91666666666666663</v>
      </c>
      <c r="F50" s="4">
        <v>62</v>
      </c>
      <c r="G50" s="5">
        <v>0.64583333333333337</v>
      </c>
      <c r="H50" s="6">
        <v>2.1818181818181817</v>
      </c>
    </row>
    <row r="51" spans="1:8" x14ac:dyDescent="0.25">
      <c r="A51" s="159"/>
      <c r="B51" s="7" t="s">
        <v>94</v>
      </c>
      <c r="C51" s="4">
        <v>60</v>
      </c>
      <c r="D51" s="4">
        <v>56</v>
      </c>
      <c r="E51" s="5">
        <v>0.93333333333333335</v>
      </c>
      <c r="F51" s="4">
        <v>52</v>
      </c>
      <c r="G51" s="5">
        <v>0.8666666666666667</v>
      </c>
      <c r="H51" s="6">
        <v>2.9285714285714284</v>
      </c>
    </row>
    <row r="52" spans="1:8" x14ac:dyDescent="0.25">
      <c r="A52" s="159"/>
      <c r="B52" s="7" t="s">
        <v>95</v>
      </c>
      <c r="C52" s="4">
        <v>69</v>
      </c>
      <c r="D52" s="4">
        <v>66</v>
      </c>
      <c r="E52" s="5">
        <v>0.95652173913043481</v>
      </c>
      <c r="F52" s="4">
        <v>65</v>
      </c>
      <c r="G52" s="5">
        <v>0.94202898550724634</v>
      </c>
      <c r="H52" s="6">
        <v>3.0757575757575757</v>
      </c>
    </row>
    <row r="53" spans="1:8" x14ac:dyDescent="0.25">
      <c r="A53" s="159"/>
      <c r="B53" s="52" t="s">
        <v>27</v>
      </c>
      <c r="C53" s="17">
        <f>IFERROR(SUM(C48:C52), "--")</f>
        <v>365</v>
      </c>
      <c r="D53" s="17">
        <f>IFERROR(SUM(D48:D52), "--")</f>
        <v>319</v>
      </c>
      <c r="E53" s="100">
        <f>IFERROR(D53/C53, "--" )</f>
        <v>0.87397260273972599</v>
      </c>
      <c r="F53" s="17">
        <f>IFERROR(SUM(F48:F52), "--")</f>
        <v>275</v>
      </c>
      <c r="G53" s="100">
        <f>IFERROR(F53/C53, "--" )</f>
        <v>0.75342465753424659</v>
      </c>
      <c r="H53" s="101" t="s">
        <v>29</v>
      </c>
    </row>
    <row r="54" spans="1:8" x14ac:dyDescent="0.25">
      <c r="A54" s="150" t="s">
        <v>111</v>
      </c>
      <c r="B54" s="85" t="s">
        <v>91</v>
      </c>
      <c r="C54" s="111" t="s">
        <v>29</v>
      </c>
      <c r="D54" s="111" t="s">
        <v>29</v>
      </c>
      <c r="E54" s="112" t="s">
        <v>29</v>
      </c>
      <c r="F54" s="111" t="s">
        <v>29</v>
      </c>
      <c r="G54" s="112" t="s">
        <v>29</v>
      </c>
      <c r="H54" s="113" t="s">
        <v>29</v>
      </c>
    </row>
    <row r="55" spans="1:8" x14ac:dyDescent="0.25">
      <c r="A55" s="151"/>
      <c r="B55" s="85" t="s">
        <v>92</v>
      </c>
      <c r="C55" s="86">
        <v>124</v>
      </c>
      <c r="D55" s="86">
        <v>115</v>
      </c>
      <c r="E55" s="88">
        <v>0.92741935483870963</v>
      </c>
      <c r="F55" s="86">
        <v>86</v>
      </c>
      <c r="G55" s="88">
        <v>0.69354838709677424</v>
      </c>
      <c r="H55" s="87">
        <v>2.6608695652173915</v>
      </c>
    </row>
    <row r="56" spans="1:8" x14ac:dyDescent="0.25">
      <c r="A56" s="151"/>
      <c r="B56" s="85" t="s">
        <v>93</v>
      </c>
      <c r="C56" s="86">
        <v>124</v>
      </c>
      <c r="D56" s="86">
        <v>113</v>
      </c>
      <c r="E56" s="88">
        <v>0.91129032258064513</v>
      </c>
      <c r="F56" s="86">
        <v>76</v>
      </c>
      <c r="G56" s="88">
        <v>0.61290322580645162</v>
      </c>
      <c r="H56" s="87">
        <v>2.4247787610619471</v>
      </c>
    </row>
    <row r="57" spans="1:8" x14ac:dyDescent="0.25">
      <c r="A57" s="151"/>
      <c r="B57" s="85" t="s">
        <v>94</v>
      </c>
      <c r="C57" s="86">
        <v>75</v>
      </c>
      <c r="D57" s="86">
        <v>67</v>
      </c>
      <c r="E57" s="88">
        <v>0.89333333333333331</v>
      </c>
      <c r="F57" s="86">
        <v>57</v>
      </c>
      <c r="G57" s="88">
        <v>0.76</v>
      </c>
      <c r="H57" s="87">
        <v>2.7419354838709675</v>
      </c>
    </row>
    <row r="58" spans="1:8" x14ac:dyDescent="0.25">
      <c r="A58" s="151"/>
      <c r="B58" s="85" t="s">
        <v>95</v>
      </c>
      <c r="C58" s="86">
        <v>84</v>
      </c>
      <c r="D58" s="86">
        <v>76</v>
      </c>
      <c r="E58" s="88">
        <v>0.90476190476190477</v>
      </c>
      <c r="F58" s="86">
        <v>67</v>
      </c>
      <c r="G58" s="88">
        <v>0.79761904761904767</v>
      </c>
      <c r="H58" s="87">
        <v>2.9066666666666667</v>
      </c>
    </row>
    <row r="59" spans="1:8" x14ac:dyDescent="0.25">
      <c r="A59" s="152"/>
      <c r="B59" s="93" t="s">
        <v>27</v>
      </c>
      <c r="C59" s="105">
        <f>IFERROR(SUM(C54:C58), "--")</f>
        <v>407</v>
      </c>
      <c r="D59" s="105">
        <f>IFERROR(SUM(D54:D58), "--")</f>
        <v>371</v>
      </c>
      <c r="E59" s="107">
        <f>IFERROR(D59/C59, "--" )</f>
        <v>0.91154791154791159</v>
      </c>
      <c r="F59" s="105">
        <f>IFERROR(SUM(F54:F58), "--")</f>
        <v>286</v>
      </c>
      <c r="G59" s="107">
        <f>IFERROR(F59/C59, "--" )</f>
        <v>0.70270270270270274</v>
      </c>
      <c r="H59" s="106" t="s">
        <v>29</v>
      </c>
    </row>
    <row r="60" spans="1:8" x14ac:dyDescent="0.25">
      <c r="A60" s="153" t="s">
        <v>112</v>
      </c>
      <c r="B60" s="7" t="s">
        <v>91</v>
      </c>
      <c r="C60" s="4">
        <v>22</v>
      </c>
      <c r="D60" s="4">
        <v>20</v>
      </c>
      <c r="E60" s="5">
        <v>0.90909090909090906</v>
      </c>
      <c r="F60" s="4">
        <v>18</v>
      </c>
      <c r="G60" s="5">
        <v>0.81818181818181823</v>
      </c>
      <c r="H60" s="6">
        <v>3.3333333333333335</v>
      </c>
    </row>
    <row r="61" spans="1:8" x14ac:dyDescent="0.25">
      <c r="A61" s="154"/>
      <c r="B61" s="7" t="s">
        <v>92</v>
      </c>
      <c r="C61" s="4">
        <v>31</v>
      </c>
      <c r="D61" s="4">
        <v>30</v>
      </c>
      <c r="E61" s="5">
        <v>0.967741935483871</v>
      </c>
      <c r="F61" s="4">
        <v>29</v>
      </c>
      <c r="G61" s="5">
        <v>0.93548387096774188</v>
      </c>
      <c r="H61" s="6">
        <v>3.7</v>
      </c>
    </row>
    <row r="62" spans="1:8" x14ac:dyDescent="0.25">
      <c r="A62" s="154"/>
      <c r="B62" s="7" t="s">
        <v>93</v>
      </c>
      <c r="C62" s="4">
        <v>47</v>
      </c>
      <c r="D62" s="4">
        <v>45</v>
      </c>
      <c r="E62" s="5">
        <v>0.95744680851063835</v>
      </c>
      <c r="F62" s="4">
        <v>44</v>
      </c>
      <c r="G62" s="5">
        <v>0.93617021276595747</v>
      </c>
      <c r="H62" s="6">
        <v>3.3658536585365852</v>
      </c>
    </row>
    <row r="63" spans="1:8" x14ac:dyDescent="0.25">
      <c r="A63" s="154"/>
      <c r="B63" s="7" t="s">
        <v>94</v>
      </c>
      <c r="C63" s="4">
        <v>71</v>
      </c>
      <c r="D63" s="4">
        <v>68</v>
      </c>
      <c r="E63" s="5">
        <v>0.95774647887323938</v>
      </c>
      <c r="F63" s="4">
        <v>65</v>
      </c>
      <c r="G63" s="5">
        <v>0.91549295774647887</v>
      </c>
      <c r="H63" s="6">
        <v>3.6764705882352939</v>
      </c>
    </row>
    <row r="64" spans="1:8" x14ac:dyDescent="0.25">
      <c r="A64" s="154"/>
      <c r="B64" s="7" t="s">
        <v>95</v>
      </c>
      <c r="C64" s="4">
        <v>53</v>
      </c>
      <c r="D64" s="4">
        <v>51</v>
      </c>
      <c r="E64" s="5">
        <v>0.96226415094339623</v>
      </c>
      <c r="F64" s="4">
        <v>49</v>
      </c>
      <c r="G64" s="5">
        <v>0.92452830188679247</v>
      </c>
      <c r="H64" s="6">
        <v>3.66</v>
      </c>
    </row>
    <row r="65" spans="1:9" x14ac:dyDescent="0.25">
      <c r="A65" s="155"/>
      <c r="B65" s="52" t="s">
        <v>27</v>
      </c>
      <c r="C65" s="17">
        <f>IFERROR(SUM(C60:C64), "--")</f>
        <v>224</v>
      </c>
      <c r="D65" s="17">
        <f>IFERROR(SUM(D60:D64), "--")</f>
        <v>214</v>
      </c>
      <c r="E65" s="100">
        <f>IFERROR(D65/C65, "--" )</f>
        <v>0.9553571428571429</v>
      </c>
      <c r="F65" s="17">
        <f>IFERROR(SUM(F60:F64), "--")</f>
        <v>205</v>
      </c>
      <c r="G65" s="100">
        <f>IFERROR(F65/C65, "--" )</f>
        <v>0.9151785714285714</v>
      </c>
      <c r="H65" s="101" t="s">
        <v>29</v>
      </c>
    </row>
    <row r="66" spans="1:9" ht="15" customHeight="1" x14ac:dyDescent="0.25">
      <c r="A66" s="3"/>
      <c r="B66"/>
      <c r="C66"/>
      <c r="D66"/>
      <c r="E66"/>
      <c r="F66"/>
      <c r="G66"/>
      <c r="H66"/>
      <c r="I66"/>
    </row>
    <row r="67" spans="1:9" x14ac:dyDescent="0.25">
      <c r="A67" s="3"/>
      <c r="B67"/>
      <c r="C67"/>
      <c r="D67"/>
      <c r="E67"/>
      <c r="F67"/>
      <c r="G67"/>
      <c r="H67"/>
      <c r="I67"/>
    </row>
    <row r="68" spans="1:9" x14ac:dyDescent="0.25">
      <c r="A68" s="3"/>
      <c r="B68"/>
      <c r="C68"/>
      <c r="D68"/>
      <c r="E68"/>
      <c r="F68"/>
      <c r="G68"/>
      <c r="H68"/>
      <c r="I68"/>
    </row>
    <row r="69" spans="1:9" x14ac:dyDescent="0.25">
      <c r="A69" s="3"/>
      <c r="B69"/>
      <c r="C69"/>
      <c r="D69"/>
      <c r="E69"/>
      <c r="F69"/>
      <c r="G69"/>
      <c r="H69"/>
      <c r="I69"/>
    </row>
    <row r="70" spans="1:9" x14ac:dyDescent="0.25">
      <c r="A70" s="3"/>
      <c r="B70"/>
      <c r="C70"/>
      <c r="D70"/>
      <c r="E70"/>
      <c r="F70"/>
      <c r="G70"/>
      <c r="H70"/>
      <c r="I70"/>
    </row>
    <row r="71" spans="1:9" x14ac:dyDescent="0.25">
      <c r="A71" s="3"/>
      <c r="B71"/>
      <c r="C71"/>
      <c r="D71"/>
      <c r="E71"/>
      <c r="F71"/>
      <c r="G71"/>
      <c r="H71"/>
      <c r="I71"/>
    </row>
    <row r="72" spans="1:9" ht="15" customHeight="1" x14ac:dyDescent="0.25">
      <c r="A72" s="3"/>
      <c r="B72"/>
      <c r="C72"/>
      <c r="D72"/>
      <c r="E72"/>
      <c r="F72"/>
      <c r="G72"/>
      <c r="H72"/>
      <c r="I72"/>
    </row>
    <row r="73" spans="1:9" x14ac:dyDescent="0.25">
      <c r="A73" s="3"/>
      <c r="B73"/>
      <c r="C73"/>
      <c r="D73"/>
      <c r="E73"/>
      <c r="F73"/>
      <c r="G73"/>
      <c r="H73"/>
      <c r="I73"/>
    </row>
    <row r="74" spans="1:9" x14ac:dyDescent="0.25">
      <c r="A74" s="3"/>
      <c r="B74"/>
      <c r="C74"/>
      <c r="D74"/>
      <c r="E74"/>
      <c r="F74"/>
      <c r="G74"/>
      <c r="H74"/>
      <c r="I74"/>
    </row>
    <row r="75" spans="1:9" x14ac:dyDescent="0.25">
      <c r="A75" s="3"/>
      <c r="B75"/>
      <c r="C75"/>
      <c r="D75"/>
      <c r="E75"/>
      <c r="F75"/>
      <c r="G75"/>
      <c r="H75"/>
      <c r="I75"/>
    </row>
    <row r="76" spans="1:9" x14ac:dyDescent="0.25">
      <c r="A76" s="3"/>
      <c r="B76"/>
      <c r="C76"/>
      <c r="D76"/>
      <c r="E76"/>
      <c r="F76"/>
      <c r="G76"/>
      <c r="H76"/>
      <c r="I76"/>
    </row>
    <row r="77" spans="1:9" x14ac:dyDescent="0.25">
      <c r="A77" s="3"/>
      <c r="B77"/>
      <c r="C77"/>
      <c r="D77"/>
      <c r="E77"/>
      <c r="F77"/>
      <c r="G77"/>
      <c r="H77"/>
      <c r="I77"/>
    </row>
    <row r="78" spans="1:9" ht="15" customHeight="1" x14ac:dyDescent="0.25">
      <c r="A78" s="3"/>
      <c r="B78"/>
      <c r="C78"/>
      <c r="D78"/>
      <c r="E78"/>
      <c r="F78"/>
      <c r="G78"/>
      <c r="H78"/>
      <c r="I78"/>
    </row>
    <row r="79" spans="1:9" x14ac:dyDescent="0.25">
      <c r="A79" s="3"/>
      <c r="B79"/>
      <c r="C79"/>
      <c r="D79"/>
      <c r="E79"/>
      <c r="F79"/>
      <c r="G79"/>
      <c r="H79"/>
      <c r="I79"/>
    </row>
    <row r="80" spans="1:9" x14ac:dyDescent="0.25">
      <c r="A80" s="3"/>
      <c r="B80"/>
      <c r="C80"/>
      <c r="D80"/>
      <c r="E80"/>
      <c r="F80"/>
      <c r="G80"/>
      <c r="H80"/>
      <c r="I80"/>
    </row>
    <row r="81" spans="1:9" x14ac:dyDescent="0.25">
      <c r="A81" s="3"/>
      <c r="B81"/>
      <c r="C81"/>
      <c r="D81"/>
      <c r="E81"/>
      <c r="F81"/>
      <c r="G81"/>
      <c r="H81"/>
      <c r="I81"/>
    </row>
    <row r="82" spans="1:9" x14ac:dyDescent="0.25">
      <c r="A82" s="3"/>
      <c r="B82"/>
      <c r="C82"/>
      <c r="D82"/>
      <c r="E82"/>
      <c r="F82"/>
      <c r="G82"/>
      <c r="H82"/>
      <c r="I82"/>
    </row>
    <row r="83" spans="1:9" x14ac:dyDescent="0.25">
      <c r="A83" s="3"/>
      <c r="B83"/>
      <c r="C83"/>
      <c r="D83"/>
      <c r="E83"/>
      <c r="F83"/>
      <c r="G83"/>
      <c r="H83"/>
      <c r="I83"/>
    </row>
    <row r="84" spans="1:9" ht="15" customHeight="1" x14ac:dyDescent="0.25">
      <c r="A84" s="3"/>
      <c r="B84"/>
      <c r="C84"/>
      <c r="D84"/>
      <c r="E84"/>
      <c r="F84"/>
      <c r="G84"/>
      <c r="H84"/>
      <c r="I84"/>
    </row>
    <row r="85" spans="1:9" x14ac:dyDescent="0.25">
      <c r="A85" s="3"/>
      <c r="B85"/>
      <c r="C85"/>
      <c r="D85"/>
      <c r="E85"/>
      <c r="F85"/>
      <c r="G85"/>
      <c r="H85"/>
      <c r="I85"/>
    </row>
    <row r="86" spans="1:9" x14ac:dyDescent="0.25">
      <c r="A86" s="3"/>
      <c r="B86"/>
      <c r="C86"/>
      <c r="D86"/>
      <c r="E86"/>
      <c r="F86"/>
      <c r="G86"/>
      <c r="H86"/>
      <c r="I86"/>
    </row>
    <row r="87" spans="1:9" x14ac:dyDescent="0.25">
      <c r="A87" s="3"/>
      <c r="B87"/>
      <c r="C87"/>
      <c r="D87"/>
      <c r="E87"/>
      <c r="F87"/>
      <c r="G87"/>
      <c r="H87"/>
      <c r="I87"/>
    </row>
    <row r="88" spans="1:9" x14ac:dyDescent="0.25">
      <c r="A88" s="3"/>
      <c r="B88"/>
      <c r="C88"/>
      <c r="D88"/>
      <c r="E88"/>
      <c r="F88"/>
      <c r="G88"/>
      <c r="H88"/>
      <c r="I88"/>
    </row>
    <row r="89" spans="1:9" x14ac:dyDescent="0.25">
      <c r="A89" s="3"/>
      <c r="B89"/>
      <c r="C89"/>
      <c r="D89"/>
      <c r="E89"/>
      <c r="F89"/>
      <c r="G89"/>
      <c r="H89"/>
      <c r="I89"/>
    </row>
  </sheetData>
  <mergeCells count="11">
    <mergeCell ref="A54:A59"/>
    <mergeCell ref="A60:A65"/>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0" t="s">
        <v>101</v>
      </c>
      <c r="B1" s="161"/>
      <c r="C1" s="161"/>
      <c r="D1" s="161"/>
      <c r="E1" s="161"/>
      <c r="F1" s="161"/>
      <c r="G1" s="161"/>
      <c r="H1" s="161"/>
    </row>
    <row r="2" spans="1:8" ht="30" x14ac:dyDescent="0.25">
      <c r="A2" s="25" t="s">
        <v>43</v>
      </c>
      <c r="B2" s="2" t="s">
        <v>1</v>
      </c>
      <c r="C2" s="63" t="s">
        <v>46</v>
      </c>
      <c r="D2" s="63" t="s">
        <v>47</v>
      </c>
      <c r="E2" s="63" t="s">
        <v>44</v>
      </c>
      <c r="F2" s="63" t="s">
        <v>48</v>
      </c>
      <c r="G2" s="63" t="s">
        <v>0</v>
      </c>
      <c r="H2" s="63" t="s">
        <v>45</v>
      </c>
    </row>
    <row r="3" spans="1:8" x14ac:dyDescent="0.25">
      <c r="A3" s="166" t="s">
        <v>42</v>
      </c>
      <c r="B3" s="7" t="s">
        <v>91</v>
      </c>
      <c r="C3" s="26">
        <v>93</v>
      </c>
      <c r="D3" s="26">
        <v>82</v>
      </c>
      <c r="E3" s="27">
        <v>0.88172043010752688</v>
      </c>
      <c r="F3" s="26">
        <v>76</v>
      </c>
      <c r="G3" s="27">
        <v>0.81720430107526887</v>
      </c>
      <c r="H3" s="28">
        <v>3.2467532467532467</v>
      </c>
    </row>
    <row r="4" spans="1:8" x14ac:dyDescent="0.25">
      <c r="A4" s="167"/>
      <c r="B4" s="7" t="s">
        <v>92</v>
      </c>
      <c r="C4" s="26">
        <v>162</v>
      </c>
      <c r="D4" s="26">
        <v>153</v>
      </c>
      <c r="E4" s="27">
        <v>0.94444444444444442</v>
      </c>
      <c r="F4" s="26">
        <v>142</v>
      </c>
      <c r="G4" s="27">
        <v>0.87654320987654322</v>
      </c>
      <c r="H4" s="28">
        <v>3.3033783783783788</v>
      </c>
    </row>
    <row r="5" spans="1:8" x14ac:dyDescent="0.25">
      <c r="A5" s="167"/>
      <c r="B5" s="7" t="s">
        <v>93</v>
      </c>
      <c r="C5" s="26">
        <v>196</v>
      </c>
      <c r="D5" s="26">
        <v>185</v>
      </c>
      <c r="E5" s="27">
        <v>0.94387755102040816</v>
      </c>
      <c r="F5" s="26">
        <v>177</v>
      </c>
      <c r="G5" s="27">
        <v>0.90306122448979587</v>
      </c>
      <c r="H5" s="28">
        <v>3.2905027932960893</v>
      </c>
    </row>
    <row r="6" spans="1:8" x14ac:dyDescent="0.25">
      <c r="A6" s="167"/>
      <c r="B6" s="7" t="s">
        <v>94</v>
      </c>
      <c r="C6" s="26">
        <v>211</v>
      </c>
      <c r="D6" s="26">
        <v>202</v>
      </c>
      <c r="E6" s="27">
        <v>0.95734597156398105</v>
      </c>
      <c r="F6" s="26">
        <v>198</v>
      </c>
      <c r="G6" s="27">
        <v>0.93838862559241709</v>
      </c>
      <c r="H6" s="28">
        <v>3.608910891089109</v>
      </c>
    </row>
    <row r="7" spans="1:8" x14ac:dyDescent="0.25">
      <c r="A7" s="167"/>
      <c r="B7" s="7" t="s">
        <v>95</v>
      </c>
      <c r="C7" s="26">
        <v>78</v>
      </c>
      <c r="D7" s="26">
        <v>76</v>
      </c>
      <c r="E7" s="27">
        <v>0.97435897435897434</v>
      </c>
      <c r="F7" s="26">
        <v>72</v>
      </c>
      <c r="G7" s="27">
        <v>0.92307692307692313</v>
      </c>
      <c r="H7" s="28">
        <v>3.5616438356164384</v>
      </c>
    </row>
    <row r="8" spans="1:8" s="70" customFormat="1" x14ac:dyDescent="0.25">
      <c r="A8" s="168"/>
      <c r="B8" s="52" t="s">
        <v>27</v>
      </c>
      <c r="C8" s="91">
        <f>IFERROR(SUM(C3:C7), "--")</f>
        <v>740</v>
      </c>
      <c r="D8" s="91">
        <f>IFERROR(SUM(D3:D7), "--")</f>
        <v>698</v>
      </c>
      <c r="E8" s="96">
        <f>IFERROR(D8/C8, "--")</f>
        <v>0.94324324324324327</v>
      </c>
      <c r="F8" s="91">
        <f>IFERROR(SUM(F3:F7), "--")</f>
        <v>665</v>
      </c>
      <c r="G8" s="96">
        <f>IFERROR(F8/C8, "--")</f>
        <v>0.89864864864864868</v>
      </c>
      <c r="H8" s="92" t="s">
        <v>29</v>
      </c>
    </row>
    <row r="9" spans="1:8" x14ac:dyDescent="0.25">
      <c r="A9" s="163" t="s">
        <v>50</v>
      </c>
      <c r="B9" s="85" t="s">
        <v>91</v>
      </c>
      <c r="C9" s="37">
        <v>459</v>
      </c>
      <c r="D9" s="37">
        <v>380</v>
      </c>
      <c r="E9" s="90">
        <v>0.82788671023965144</v>
      </c>
      <c r="F9" s="37">
        <v>327</v>
      </c>
      <c r="G9" s="90">
        <v>0.71241830065359479</v>
      </c>
      <c r="H9" s="89">
        <v>2.9208556149732625</v>
      </c>
    </row>
    <row r="10" spans="1:8" x14ac:dyDescent="0.25">
      <c r="A10" s="164"/>
      <c r="B10" s="85" t="s">
        <v>92</v>
      </c>
      <c r="C10" s="37">
        <v>612</v>
      </c>
      <c r="D10" s="37">
        <v>527</v>
      </c>
      <c r="E10" s="90">
        <v>0.86111111111111116</v>
      </c>
      <c r="F10" s="37">
        <v>430</v>
      </c>
      <c r="G10" s="90">
        <v>0.70261437908496727</v>
      </c>
      <c r="H10" s="89">
        <v>2.8314176245210727</v>
      </c>
    </row>
    <row r="11" spans="1:8" x14ac:dyDescent="0.25">
      <c r="A11" s="164"/>
      <c r="B11" s="85" t="s">
        <v>93</v>
      </c>
      <c r="C11" s="37">
        <v>667</v>
      </c>
      <c r="D11" s="37">
        <v>608</v>
      </c>
      <c r="E11" s="90">
        <v>0.91154422788605693</v>
      </c>
      <c r="F11" s="37">
        <v>451</v>
      </c>
      <c r="G11" s="90">
        <v>0.67616191904047973</v>
      </c>
      <c r="H11" s="89">
        <v>2.5690515806988352</v>
      </c>
    </row>
    <row r="12" spans="1:8" x14ac:dyDescent="0.25">
      <c r="A12" s="164"/>
      <c r="B12" s="85" t="s">
        <v>94</v>
      </c>
      <c r="C12" s="37">
        <v>626</v>
      </c>
      <c r="D12" s="37">
        <v>543</v>
      </c>
      <c r="E12" s="90">
        <v>0.86741214057507987</v>
      </c>
      <c r="F12" s="37">
        <v>496</v>
      </c>
      <c r="G12" s="90">
        <v>0.792332268370607</v>
      </c>
      <c r="H12" s="89">
        <v>3.2440227703984816</v>
      </c>
    </row>
    <row r="13" spans="1:8" x14ac:dyDescent="0.25">
      <c r="A13" s="164"/>
      <c r="B13" s="85" t="s">
        <v>95</v>
      </c>
      <c r="C13" s="37">
        <v>884</v>
      </c>
      <c r="D13" s="37">
        <v>788</v>
      </c>
      <c r="E13" s="90">
        <v>0.89140271493212675</v>
      </c>
      <c r="F13" s="37">
        <v>724</v>
      </c>
      <c r="G13" s="90">
        <v>0.8190045248868778</v>
      </c>
      <c r="H13" s="89">
        <v>3.240102171136654</v>
      </c>
    </row>
    <row r="14" spans="1:8" s="70" customFormat="1" x14ac:dyDescent="0.25">
      <c r="A14" s="165"/>
      <c r="B14" s="93" t="s">
        <v>27</v>
      </c>
      <c r="C14" s="97">
        <f>IFERROR(SUM(C9:C13), "--")</f>
        <v>3248</v>
      </c>
      <c r="D14" s="97">
        <f>IFERROR(SUM(D9:D13), "--")</f>
        <v>2846</v>
      </c>
      <c r="E14" s="98">
        <f>IFERROR(D14/C14, "--")</f>
        <v>0.87623152709359609</v>
      </c>
      <c r="F14" s="97">
        <f>IFERROR(SUM(F9:F13), "--")</f>
        <v>2428</v>
      </c>
      <c r="G14" s="98">
        <f>IFERROR(F14/C14, "--")</f>
        <v>0.74753694581280783</v>
      </c>
      <c r="H14" s="94" t="s">
        <v>29</v>
      </c>
    </row>
    <row r="15" spans="1:8" ht="15" customHeight="1" x14ac:dyDescent="0.25">
      <c r="A15" s="162" t="s">
        <v>49</v>
      </c>
      <c r="B15" s="7" t="s">
        <v>91</v>
      </c>
      <c r="C15" s="29" t="s">
        <v>29</v>
      </c>
      <c r="D15" s="29" t="s">
        <v>29</v>
      </c>
      <c r="E15" s="30" t="s">
        <v>29</v>
      </c>
      <c r="F15" s="29" t="s">
        <v>29</v>
      </c>
      <c r="G15" s="30" t="s">
        <v>29</v>
      </c>
      <c r="H15" s="31" t="s">
        <v>29</v>
      </c>
    </row>
    <row r="16" spans="1:8" x14ac:dyDescent="0.25">
      <c r="A16" s="162"/>
      <c r="B16" s="7" t="s">
        <v>92</v>
      </c>
      <c r="C16" s="29" t="s">
        <v>29</v>
      </c>
      <c r="D16" s="29" t="s">
        <v>29</v>
      </c>
      <c r="E16" s="30" t="s">
        <v>29</v>
      </c>
      <c r="F16" s="29" t="s">
        <v>29</v>
      </c>
      <c r="G16" s="30" t="s">
        <v>29</v>
      </c>
      <c r="H16" s="31" t="s">
        <v>29</v>
      </c>
    </row>
    <row r="17" spans="1:8" x14ac:dyDescent="0.25">
      <c r="A17" s="162"/>
      <c r="B17" s="7" t="s">
        <v>93</v>
      </c>
      <c r="C17" s="29" t="s">
        <v>29</v>
      </c>
      <c r="D17" s="29" t="s">
        <v>29</v>
      </c>
      <c r="E17" s="30" t="s">
        <v>29</v>
      </c>
      <c r="F17" s="29" t="s">
        <v>29</v>
      </c>
      <c r="G17" s="30" t="s">
        <v>29</v>
      </c>
      <c r="H17" s="31" t="s">
        <v>29</v>
      </c>
    </row>
    <row r="18" spans="1:8" x14ac:dyDescent="0.25">
      <c r="A18" s="162"/>
      <c r="B18" s="7" t="s">
        <v>94</v>
      </c>
      <c r="C18" s="29" t="s">
        <v>29</v>
      </c>
      <c r="D18" s="29" t="s">
        <v>29</v>
      </c>
      <c r="E18" s="30" t="s">
        <v>29</v>
      </c>
      <c r="F18" s="29" t="s">
        <v>29</v>
      </c>
      <c r="G18" s="30" t="s">
        <v>29</v>
      </c>
      <c r="H18" s="31" t="s">
        <v>29</v>
      </c>
    </row>
    <row r="19" spans="1:8" x14ac:dyDescent="0.25">
      <c r="A19" s="162"/>
      <c r="B19" s="7" t="s">
        <v>95</v>
      </c>
      <c r="C19" s="29" t="s">
        <v>29</v>
      </c>
      <c r="D19" s="29" t="s">
        <v>29</v>
      </c>
      <c r="E19" s="30" t="s">
        <v>29</v>
      </c>
      <c r="F19" s="29" t="s">
        <v>29</v>
      </c>
      <c r="G19" s="30" t="s">
        <v>29</v>
      </c>
      <c r="H19" s="31" t="s">
        <v>29</v>
      </c>
    </row>
    <row r="20" spans="1:8" s="70" customFormat="1" x14ac:dyDescent="0.25">
      <c r="A20" s="162"/>
      <c r="B20" s="52" t="s">
        <v>27</v>
      </c>
      <c r="C20" s="91">
        <f>IFERROR(SUM(C15:C19), "--")</f>
        <v>0</v>
      </c>
      <c r="D20" s="91">
        <f>IFERROR(SUM(D15:D19), "--")</f>
        <v>0</v>
      </c>
      <c r="E20" s="67" t="str">
        <f>IFERROR(D20/C20, "--")</f>
        <v>--</v>
      </c>
      <c r="F20" s="91">
        <f>IFERROR(SUM(F15:F19), "--")</f>
        <v>0</v>
      </c>
      <c r="G20" s="67" t="str">
        <f>IFERROR(F20/C20, "--")</f>
        <v>--</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3"/>
      <c r="B1" s="183"/>
      <c r="C1" s="183" t="s">
        <v>102</v>
      </c>
      <c r="D1" s="183"/>
      <c r="E1" s="183"/>
      <c r="F1" s="183"/>
      <c r="G1" s="183"/>
      <c r="H1" s="183"/>
      <c r="I1" s="160" t="s">
        <v>102</v>
      </c>
      <c r="J1" s="160"/>
      <c r="K1" s="160"/>
      <c r="L1" s="160"/>
      <c r="M1" s="160"/>
      <c r="N1" s="160"/>
      <c r="O1" s="160" t="s">
        <v>102</v>
      </c>
      <c r="P1" s="160"/>
      <c r="Q1" s="160"/>
      <c r="R1" s="160"/>
      <c r="S1" s="160"/>
      <c r="T1" s="160"/>
    </row>
    <row r="2" spans="1:20" ht="21" x14ac:dyDescent="0.25">
      <c r="A2" s="175" t="s">
        <v>35</v>
      </c>
      <c r="B2" s="181" t="s">
        <v>1</v>
      </c>
      <c r="C2" s="178" t="s">
        <v>42</v>
      </c>
      <c r="D2" s="179"/>
      <c r="E2" s="179"/>
      <c r="F2" s="179"/>
      <c r="G2" s="179"/>
      <c r="H2" s="180"/>
      <c r="I2" s="177" t="s">
        <v>50</v>
      </c>
      <c r="J2" s="177"/>
      <c r="K2" s="177"/>
      <c r="L2" s="177"/>
      <c r="M2" s="177"/>
      <c r="N2" s="177"/>
      <c r="O2" s="177" t="s">
        <v>49</v>
      </c>
      <c r="P2" s="177"/>
      <c r="Q2" s="177"/>
      <c r="R2" s="177"/>
      <c r="S2" s="177"/>
      <c r="T2" s="177"/>
    </row>
    <row r="3" spans="1:20" x14ac:dyDescent="0.25">
      <c r="A3" s="176"/>
      <c r="B3" s="182"/>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69" t="s">
        <v>36</v>
      </c>
      <c r="B4" s="7" t="s">
        <v>91</v>
      </c>
      <c r="C4" s="77">
        <v>8</v>
      </c>
      <c r="D4" s="32">
        <v>5</v>
      </c>
      <c r="E4" s="27">
        <v>0.625</v>
      </c>
      <c r="F4" s="32">
        <v>4</v>
      </c>
      <c r="G4" s="27">
        <v>0.5</v>
      </c>
      <c r="H4" s="33">
        <v>3.2</v>
      </c>
      <c r="I4" s="77">
        <v>39</v>
      </c>
      <c r="J4" s="32">
        <v>24</v>
      </c>
      <c r="K4" s="27">
        <v>0.61538461538461542</v>
      </c>
      <c r="L4" s="32">
        <v>21</v>
      </c>
      <c r="M4" s="27">
        <v>0.53846153846153844</v>
      </c>
      <c r="N4" s="33">
        <v>2.9583333333333335</v>
      </c>
      <c r="O4" s="114" t="s">
        <v>29</v>
      </c>
      <c r="P4" s="115" t="s">
        <v>29</v>
      </c>
      <c r="Q4" s="30" t="s">
        <v>29</v>
      </c>
      <c r="R4" s="115" t="s">
        <v>29</v>
      </c>
      <c r="S4" s="30" t="s">
        <v>29</v>
      </c>
      <c r="T4" s="116" t="s">
        <v>29</v>
      </c>
    </row>
    <row r="5" spans="1:20" x14ac:dyDescent="0.25">
      <c r="A5" s="170"/>
      <c r="B5" s="7" t="s">
        <v>92</v>
      </c>
      <c r="C5" s="77">
        <v>22</v>
      </c>
      <c r="D5" s="32">
        <v>19</v>
      </c>
      <c r="E5" s="27">
        <v>0.86363636363636365</v>
      </c>
      <c r="F5" s="32">
        <v>17</v>
      </c>
      <c r="G5" s="27">
        <v>0.77272727272727271</v>
      </c>
      <c r="H5" s="33">
        <v>3.2105263157894739</v>
      </c>
      <c r="I5" s="77">
        <v>72</v>
      </c>
      <c r="J5" s="32">
        <v>58</v>
      </c>
      <c r="K5" s="27">
        <v>0.80555555555555558</v>
      </c>
      <c r="L5" s="32">
        <v>41</v>
      </c>
      <c r="M5" s="27">
        <v>0.56944444444444442</v>
      </c>
      <c r="N5" s="33">
        <v>2.4464285714285716</v>
      </c>
      <c r="O5" s="114" t="s">
        <v>29</v>
      </c>
      <c r="P5" s="115" t="s">
        <v>29</v>
      </c>
      <c r="Q5" s="30" t="s">
        <v>29</v>
      </c>
      <c r="R5" s="115" t="s">
        <v>29</v>
      </c>
      <c r="S5" s="30" t="s">
        <v>29</v>
      </c>
      <c r="T5" s="116" t="s">
        <v>29</v>
      </c>
    </row>
    <row r="6" spans="1:20" x14ac:dyDescent="0.25">
      <c r="A6" s="170"/>
      <c r="B6" s="7" t="s">
        <v>93</v>
      </c>
      <c r="C6" s="77">
        <v>21</v>
      </c>
      <c r="D6" s="32">
        <v>21</v>
      </c>
      <c r="E6" s="27">
        <v>1</v>
      </c>
      <c r="F6" s="32">
        <v>17</v>
      </c>
      <c r="G6" s="27">
        <v>0.80952380952380953</v>
      </c>
      <c r="H6" s="33">
        <v>2.4285714285714284</v>
      </c>
      <c r="I6" s="77">
        <v>50</v>
      </c>
      <c r="J6" s="32">
        <v>45</v>
      </c>
      <c r="K6" s="27">
        <v>0.9</v>
      </c>
      <c r="L6" s="32">
        <v>30</v>
      </c>
      <c r="M6" s="27">
        <v>0.6</v>
      </c>
      <c r="N6" s="33">
        <v>2.2954545454545454</v>
      </c>
      <c r="O6" s="114" t="s">
        <v>29</v>
      </c>
      <c r="P6" s="115" t="s">
        <v>29</v>
      </c>
      <c r="Q6" s="30" t="s">
        <v>29</v>
      </c>
      <c r="R6" s="115" t="s">
        <v>29</v>
      </c>
      <c r="S6" s="30" t="s">
        <v>29</v>
      </c>
      <c r="T6" s="116" t="s">
        <v>29</v>
      </c>
    </row>
    <row r="7" spans="1:20" x14ac:dyDescent="0.25">
      <c r="A7" s="170"/>
      <c r="B7" s="7" t="s">
        <v>94</v>
      </c>
      <c r="C7" s="77">
        <v>17</v>
      </c>
      <c r="D7" s="32">
        <v>17</v>
      </c>
      <c r="E7" s="27">
        <v>1</v>
      </c>
      <c r="F7" s="32">
        <v>16</v>
      </c>
      <c r="G7" s="27">
        <v>0.94117647058823528</v>
      </c>
      <c r="H7" s="33">
        <v>3</v>
      </c>
      <c r="I7" s="77">
        <v>42</v>
      </c>
      <c r="J7" s="32">
        <v>36</v>
      </c>
      <c r="K7" s="27">
        <v>0.8571428571428571</v>
      </c>
      <c r="L7" s="32">
        <v>30</v>
      </c>
      <c r="M7" s="27">
        <v>0.7142857142857143</v>
      </c>
      <c r="N7" s="33">
        <v>2.8571428571428572</v>
      </c>
      <c r="O7" s="114" t="s">
        <v>29</v>
      </c>
      <c r="P7" s="115" t="s">
        <v>29</v>
      </c>
      <c r="Q7" s="30" t="s">
        <v>29</v>
      </c>
      <c r="R7" s="115" t="s">
        <v>29</v>
      </c>
      <c r="S7" s="30" t="s">
        <v>29</v>
      </c>
      <c r="T7" s="116" t="s">
        <v>29</v>
      </c>
    </row>
    <row r="8" spans="1:20" x14ac:dyDescent="0.25">
      <c r="A8" s="170"/>
      <c r="B8" s="7" t="s">
        <v>95</v>
      </c>
      <c r="C8" s="77">
        <v>1</v>
      </c>
      <c r="D8" s="32">
        <v>1</v>
      </c>
      <c r="E8" s="27">
        <v>1</v>
      </c>
      <c r="F8" s="32">
        <v>1</v>
      </c>
      <c r="G8" s="27">
        <v>1</v>
      </c>
      <c r="H8" s="33">
        <v>3</v>
      </c>
      <c r="I8" s="77">
        <v>75</v>
      </c>
      <c r="J8" s="32">
        <v>68</v>
      </c>
      <c r="K8" s="27">
        <v>0.90666666666666662</v>
      </c>
      <c r="L8" s="32">
        <v>59</v>
      </c>
      <c r="M8" s="27">
        <v>0.78666666666666663</v>
      </c>
      <c r="N8" s="33">
        <v>3</v>
      </c>
      <c r="O8" s="114" t="s">
        <v>29</v>
      </c>
      <c r="P8" s="115" t="s">
        <v>29</v>
      </c>
      <c r="Q8" s="30" t="s">
        <v>29</v>
      </c>
      <c r="R8" s="115" t="s">
        <v>29</v>
      </c>
      <c r="S8" s="30" t="s">
        <v>29</v>
      </c>
      <c r="T8" s="116" t="s">
        <v>29</v>
      </c>
    </row>
    <row r="9" spans="1:20" s="70" customFormat="1" x14ac:dyDescent="0.25">
      <c r="A9" s="171"/>
      <c r="B9" s="52" t="s">
        <v>27</v>
      </c>
      <c r="C9" s="78">
        <f>IFERROR(SUM(C4:C8), "--")</f>
        <v>69</v>
      </c>
      <c r="D9" s="66">
        <f>IFERROR(SUM(D4:D8), "--")</f>
        <v>63</v>
      </c>
      <c r="E9" s="67">
        <f>IFERROR(D9/C9, "--")</f>
        <v>0.91304347826086951</v>
      </c>
      <c r="F9" s="66">
        <f>IFERROR(SUM(F4:F8), "--")</f>
        <v>55</v>
      </c>
      <c r="G9" s="67">
        <f>IFERROR(F9/C9, "--")</f>
        <v>0.79710144927536231</v>
      </c>
      <c r="H9" s="68" t="s">
        <v>29</v>
      </c>
      <c r="I9" s="78">
        <f>IFERROR(SUM(I4:I8), "--")</f>
        <v>278</v>
      </c>
      <c r="J9" s="66">
        <f>IFERROR(SUM(J4:J8), "--")</f>
        <v>231</v>
      </c>
      <c r="K9" s="67">
        <f>IFERROR(J9/I9, "--")</f>
        <v>0.8309352517985612</v>
      </c>
      <c r="L9" s="66">
        <f>IFERROR(SUM(L4:L8), "--")</f>
        <v>181</v>
      </c>
      <c r="M9" s="67">
        <f>IFERROR(L9/I9, "--")</f>
        <v>0.65107913669064743</v>
      </c>
      <c r="N9" s="68" t="s">
        <v>29</v>
      </c>
      <c r="O9" s="78">
        <f>IFERROR(SUM(O4:O8), "--")</f>
        <v>0</v>
      </c>
      <c r="P9" s="66">
        <f>IFERROR(SUM(P4:P8), "--")</f>
        <v>0</v>
      </c>
      <c r="Q9" s="67" t="str">
        <f>IFERROR(P9/O9, "--")</f>
        <v>--</v>
      </c>
      <c r="R9" s="66">
        <f>IFERROR(SUM(R4:R8), "--")</f>
        <v>0</v>
      </c>
      <c r="S9" s="67" t="str">
        <f>IFERROR(R9/O9, "--")</f>
        <v>--</v>
      </c>
      <c r="T9" s="68" t="s">
        <v>29</v>
      </c>
    </row>
    <row r="10" spans="1:20" ht="15" customHeight="1" x14ac:dyDescent="0.25">
      <c r="A10" s="150" t="s">
        <v>37</v>
      </c>
      <c r="B10" s="34" t="s">
        <v>91</v>
      </c>
      <c r="C10" s="82" t="s">
        <v>29</v>
      </c>
      <c r="D10" s="37" t="s">
        <v>29</v>
      </c>
      <c r="E10" s="90" t="s">
        <v>29</v>
      </c>
      <c r="F10" s="37" t="s">
        <v>29</v>
      </c>
      <c r="G10" s="90" t="s">
        <v>29</v>
      </c>
      <c r="H10" s="89" t="s">
        <v>29</v>
      </c>
      <c r="I10" s="82" t="s">
        <v>29</v>
      </c>
      <c r="J10" s="37" t="s">
        <v>29</v>
      </c>
      <c r="K10" s="90" t="s">
        <v>29</v>
      </c>
      <c r="L10" s="37" t="s">
        <v>29</v>
      </c>
      <c r="M10" s="90" t="s">
        <v>29</v>
      </c>
      <c r="N10" s="89" t="s">
        <v>29</v>
      </c>
      <c r="O10" s="82" t="s">
        <v>29</v>
      </c>
      <c r="P10" s="37" t="s">
        <v>29</v>
      </c>
      <c r="Q10" s="90" t="s">
        <v>29</v>
      </c>
      <c r="R10" s="37" t="s">
        <v>29</v>
      </c>
      <c r="S10" s="90" t="s">
        <v>29</v>
      </c>
      <c r="T10" s="89" t="s">
        <v>29</v>
      </c>
    </row>
    <row r="11" spans="1:20" x14ac:dyDescent="0.25">
      <c r="A11" s="151"/>
      <c r="B11" s="34" t="s">
        <v>92</v>
      </c>
      <c r="C11" s="79">
        <v>1</v>
      </c>
      <c r="D11" s="35">
        <v>1</v>
      </c>
      <c r="E11" s="57">
        <v>1</v>
      </c>
      <c r="F11" s="35">
        <v>1</v>
      </c>
      <c r="G11" s="57">
        <v>1</v>
      </c>
      <c r="H11" s="36">
        <v>4</v>
      </c>
      <c r="I11" s="79">
        <v>1</v>
      </c>
      <c r="J11" s="35">
        <v>0</v>
      </c>
      <c r="K11" s="57">
        <v>0</v>
      </c>
      <c r="L11" s="35">
        <v>0</v>
      </c>
      <c r="M11" s="57">
        <v>0</v>
      </c>
      <c r="N11" s="36" t="s">
        <v>29</v>
      </c>
      <c r="O11" s="82" t="s">
        <v>29</v>
      </c>
      <c r="P11" s="37" t="s">
        <v>29</v>
      </c>
      <c r="Q11" s="90" t="s">
        <v>29</v>
      </c>
      <c r="R11" s="37" t="s">
        <v>29</v>
      </c>
      <c r="S11" s="90" t="s">
        <v>29</v>
      </c>
      <c r="T11" s="89" t="s">
        <v>29</v>
      </c>
    </row>
    <row r="12" spans="1:20" x14ac:dyDescent="0.25">
      <c r="A12" s="151"/>
      <c r="B12" s="34" t="s">
        <v>93</v>
      </c>
      <c r="C12" s="79">
        <v>1</v>
      </c>
      <c r="D12" s="35">
        <v>1</v>
      </c>
      <c r="E12" s="57">
        <v>1</v>
      </c>
      <c r="F12" s="35">
        <v>1</v>
      </c>
      <c r="G12" s="57">
        <v>1</v>
      </c>
      <c r="H12" s="36">
        <v>4</v>
      </c>
      <c r="I12" s="82" t="s">
        <v>29</v>
      </c>
      <c r="J12" s="37" t="s">
        <v>29</v>
      </c>
      <c r="K12" s="90" t="s">
        <v>29</v>
      </c>
      <c r="L12" s="37" t="s">
        <v>29</v>
      </c>
      <c r="M12" s="90" t="s">
        <v>29</v>
      </c>
      <c r="N12" s="117" t="s">
        <v>29</v>
      </c>
      <c r="O12" s="82" t="s">
        <v>29</v>
      </c>
      <c r="P12" s="37" t="s">
        <v>29</v>
      </c>
      <c r="Q12" s="90" t="s">
        <v>29</v>
      </c>
      <c r="R12" s="37" t="s">
        <v>29</v>
      </c>
      <c r="S12" s="90" t="s">
        <v>29</v>
      </c>
      <c r="T12" s="89" t="s">
        <v>29</v>
      </c>
    </row>
    <row r="13" spans="1:20" x14ac:dyDescent="0.25">
      <c r="A13" s="151"/>
      <c r="B13" s="34" t="s">
        <v>94</v>
      </c>
      <c r="C13" s="79">
        <v>2</v>
      </c>
      <c r="D13" s="35">
        <v>2</v>
      </c>
      <c r="E13" s="57">
        <v>1</v>
      </c>
      <c r="F13" s="35">
        <v>2</v>
      </c>
      <c r="G13" s="57">
        <v>1</v>
      </c>
      <c r="H13" s="36">
        <v>4</v>
      </c>
      <c r="I13" s="79">
        <v>1</v>
      </c>
      <c r="J13" s="35">
        <v>1</v>
      </c>
      <c r="K13" s="57">
        <v>1</v>
      </c>
      <c r="L13" s="35">
        <v>1</v>
      </c>
      <c r="M13" s="57">
        <v>1</v>
      </c>
      <c r="N13" s="36">
        <v>2</v>
      </c>
      <c r="O13" s="82" t="s">
        <v>29</v>
      </c>
      <c r="P13" s="37" t="s">
        <v>29</v>
      </c>
      <c r="Q13" s="90" t="s">
        <v>29</v>
      </c>
      <c r="R13" s="37" t="s">
        <v>29</v>
      </c>
      <c r="S13" s="90" t="s">
        <v>29</v>
      </c>
      <c r="T13" s="89" t="s">
        <v>29</v>
      </c>
    </row>
    <row r="14" spans="1:20" x14ac:dyDescent="0.25">
      <c r="A14" s="151"/>
      <c r="B14" s="34" t="s">
        <v>95</v>
      </c>
      <c r="C14" s="82" t="s">
        <v>29</v>
      </c>
      <c r="D14" s="37" t="s">
        <v>29</v>
      </c>
      <c r="E14" s="90" t="s">
        <v>29</v>
      </c>
      <c r="F14" s="37" t="s">
        <v>29</v>
      </c>
      <c r="G14" s="90" t="s">
        <v>29</v>
      </c>
      <c r="H14" s="89" t="s">
        <v>29</v>
      </c>
      <c r="I14" s="79">
        <v>4</v>
      </c>
      <c r="J14" s="35">
        <v>3</v>
      </c>
      <c r="K14" s="57">
        <v>0.75</v>
      </c>
      <c r="L14" s="35">
        <v>3</v>
      </c>
      <c r="M14" s="57">
        <v>0.75</v>
      </c>
      <c r="N14" s="36">
        <v>2.6666666666666665</v>
      </c>
      <c r="O14" s="82" t="s">
        <v>29</v>
      </c>
      <c r="P14" s="37" t="s">
        <v>29</v>
      </c>
      <c r="Q14" s="90" t="s">
        <v>29</v>
      </c>
      <c r="R14" s="37" t="s">
        <v>29</v>
      </c>
      <c r="S14" s="90" t="s">
        <v>29</v>
      </c>
      <c r="T14" s="89" t="s">
        <v>29</v>
      </c>
    </row>
    <row r="15" spans="1:20" s="70" customFormat="1" x14ac:dyDescent="0.25">
      <c r="A15" s="152"/>
      <c r="B15" s="71" t="s">
        <v>27</v>
      </c>
      <c r="C15" s="80">
        <f>IFERROR(SUM(C10:C14), "--")</f>
        <v>4</v>
      </c>
      <c r="D15" s="72">
        <f>IFERROR(SUM(D10:D14), "--")</f>
        <v>4</v>
      </c>
      <c r="E15" s="73">
        <f>IFERROR(D15/C15, "--")</f>
        <v>1</v>
      </c>
      <c r="F15" s="72">
        <f>IFERROR(SUM(F10:F14), "--")</f>
        <v>4</v>
      </c>
      <c r="G15" s="73">
        <f>IFERROR(F15/C15, "--")</f>
        <v>1</v>
      </c>
      <c r="H15" s="74" t="s">
        <v>29</v>
      </c>
      <c r="I15" s="80">
        <f>IFERROR(SUM(I10:I14), "--")</f>
        <v>6</v>
      </c>
      <c r="J15" s="72">
        <f>IFERROR(SUM(J10:J14), "--")</f>
        <v>4</v>
      </c>
      <c r="K15" s="73">
        <f>IFERROR(J15/I15, "--")</f>
        <v>0.66666666666666663</v>
      </c>
      <c r="L15" s="72">
        <f>IFERROR(SUM(L10:L14), "--")</f>
        <v>4</v>
      </c>
      <c r="M15" s="73">
        <f>IFERROR(L15/I15, "--")</f>
        <v>0.66666666666666663</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72" t="s">
        <v>13</v>
      </c>
      <c r="B16" s="7" t="s">
        <v>91</v>
      </c>
      <c r="C16" s="77">
        <v>3</v>
      </c>
      <c r="D16" s="32">
        <v>3</v>
      </c>
      <c r="E16" s="27">
        <v>1</v>
      </c>
      <c r="F16" s="32">
        <v>3</v>
      </c>
      <c r="G16" s="27">
        <v>1</v>
      </c>
      <c r="H16" s="33">
        <v>4</v>
      </c>
      <c r="I16" s="77">
        <v>11</v>
      </c>
      <c r="J16" s="32">
        <v>10</v>
      </c>
      <c r="K16" s="27">
        <v>0.90909090909090906</v>
      </c>
      <c r="L16" s="32">
        <v>9</v>
      </c>
      <c r="M16" s="27">
        <v>0.81818181818181823</v>
      </c>
      <c r="N16" s="33">
        <v>3</v>
      </c>
      <c r="O16" s="114" t="s">
        <v>29</v>
      </c>
      <c r="P16" s="115" t="s">
        <v>29</v>
      </c>
      <c r="Q16" s="30" t="s">
        <v>29</v>
      </c>
      <c r="R16" s="115" t="s">
        <v>29</v>
      </c>
      <c r="S16" s="30" t="s">
        <v>29</v>
      </c>
      <c r="T16" s="116" t="s">
        <v>29</v>
      </c>
    </row>
    <row r="17" spans="1:20" x14ac:dyDescent="0.25">
      <c r="A17" s="173"/>
      <c r="B17" s="7" t="s">
        <v>92</v>
      </c>
      <c r="C17" s="77">
        <v>8</v>
      </c>
      <c r="D17" s="32">
        <v>7</v>
      </c>
      <c r="E17" s="27">
        <v>0.875</v>
      </c>
      <c r="F17" s="32">
        <v>7</v>
      </c>
      <c r="G17" s="27">
        <v>0.875</v>
      </c>
      <c r="H17" s="33">
        <v>3.8833333333333337</v>
      </c>
      <c r="I17" s="77">
        <v>16</v>
      </c>
      <c r="J17" s="32">
        <v>12</v>
      </c>
      <c r="K17" s="27">
        <v>0.75</v>
      </c>
      <c r="L17" s="32">
        <v>12</v>
      </c>
      <c r="M17" s="27">
        <v>0.75</v>
      </c>
      <c r="N17" s="33">
        <v>3.4166666666666665</v>
      </c>
      <c r="O17" s="114" t="s">
        <v>29</v>
      </c>
      <c r="P17" s="115" t="s">
        <v>29</v>
      </c>
      <c r="Q17" s="30" t="s">
        <v>29</v>
      </c>
      <c r="R17" s="115" t="s">
        <v>29</v>
      </c>
      <c r="S17" s="30" t="s">
        <v>29</v>
      </c>
      <c r="T17" s="116" t="s">
        <v>29</v>
      </c>
    </row>
    <row r="18" spans="1:20" x14ac:dyDescent="0.25">
      <c r="A18" s="173"/>
      <c r="B18" s="7" t="s">
        <v>93</v>
      </c>
      <c r="C18" s="77">
        <v>2</v>
      </c>
      <c r="D18" s="32">
        <v>2</v>
      </c>
      <c r="E18" s="27">
        <v>1</v>
      </c>
      <c r="F18" s="32">
        <v>2</v>
      </c>
      <c r="G18" s="27">
        <v>1</v>
      </c>
      <c r="H18" s="33">
        <v>3.5</v>
      </c>
      <c r="I18" s="77">
        <v>19</v>
      </c>
      <c r="J18" s="32">
        <v>17</v>
      </c>
      <c r="K18" s="27">
        <v>0.89473684210526316</v>
      </c>
      <c r="L18" s="32">
        <v>13</v>
      </c>
      <c r="M18" s="27">
        <v>0.68421052631578949</v>
      </c>
      <c r="N18" s="33">
        <v>2.7647058823529411</v>
      </c>
      <c r="O18" s="114" t="s">
        <v>29</v>
      </c>
      <c r="P18" s="115" t="s">
        <v>29</v>
      </c>
      <c r="Q18" s="30" t="s">
        <v>29</v>
      </c>
      <c r="R18" s="115" t="s">
        <v>29</v>
      </c>
      <c r="S18" s="30" t="s">
        <v>29</v>
      </c>
      <c r="T18" s="116" t="s">
        <v>29</v>
      </c>
    </row>
    <row r="19" spans="1:20" x14ac:dyDescent="0.25">
      <c r="A19" s="173"/>
      <c r="B19" s="7" t="s">
        <v>94</v>
      </c>
      <c r="C19" s="77">
        <v>4</v>
      </c>
      <c r="D19" s="32">
        <v>3</v>
      </c>
      <c r="E19" s="27">
        <v>0.75</v>
      </c>
      <c r="F19" s="32">
        <v>3</v>
      </c>
      <c r="G19" s="27">
        <v>0.75</v>
      </c>
      <c r="H19" s="33">
        <v>4</v>
      </c>
      <c r="I19" s="77">
        <v>17</v>
      </c>
      <c r="J19" s="32">
        <v>17</v>
      </c>
      <c r="K19" s="27">
        <v>1</v>
      </c>
      <c r="L19" s="32">
        <v>16</v>
      </c>
      <c r="M19" s="27">
        <v>0.94117647058823528</v>
      </c>
      <c r="N19" s="33">
        <v>3.4666666666666668</v>
      </c>
      <c r="O19" s="114" t="s">
        <v>29</v>
      </c>
      <c r="P19" s="115" t="s">
        <v>29</v>
      </c>
      <c r="Q19" s="30" t="s">
        <v>29</v>
      </c>
      <c r="R19" s="115" t="s">
        <v>29</v>
      </c>
      <c r="S19" s="30" t="s">
        <v>29</v>
      </c>
      <c r="T19" s="116" t="s">
        <v>29</v>
      </c>
    </row>
    <row r="20" spans="1:20" x14ac:dyDescent="0.25">
      <c r="A20" s="173"/>
      <c r="B20" s="7" t="s">
        <v>95</v>
      </c>
      <c r="C20" s="77">
        <v>4</v>
      </c>
      <c r="D20" s="32">
        <v>4</v>
      </c>
      <c r="E20" s="27">
        <v>1</v>
      </c>
      <c r="F20" s="32">
        <v>3</v>
      </c>
      <c r="G20" s="27">
        <v>0.75</v>
      </c>
      <c r="H20" s="33">
        <v>3</v>
      </c>
      <c r="I20" s="77">
        <v>21</v>
      </c>
      <c r="J20" s="32">
        <v>19</v>
      </c>
      <c r="K20" s="27">
        <v>0.90476190476190477</v>
      </c>
      <c r="L20" s="32">
        <v>18</v>
      </c>
      <c r="M20" s="27">
        <v>0.8571428571428571</v>
      </c>
      <c r="N20" s="33">
        <v>3.5789473684210527</v>
      </c>
      <c r="O20" s="114" t="s">
        <v>29</v>
      </c>
      <c r="P20" s="115" t="s">
        <v>29</v>
      </c>
      <c r="Q20" s="30" t="s">
        <v>29</v>
      </c>
      <c r="R20" s="115" t="s">
        <v>29</v>
      </c>
      <c r="S20" s="30" t="s">
        <v>29</v>
      </c>
      <c r="T20" s="116" t="s">
        <v>29</v>
      </c>
    </row>
    <row r="21" spans="1:20" s="70" customFormat="1" x14ac:dyDescent="0.25">
      <c r="A21" s="174"/>
      <c r="B21" s="52" t="s">
        <v>27</v>
      </c>
      <c r="C21" s="78">
        <f>IFERROR(SUM(C16:C20), "--")</f>
        <v>21</v>
      </c>
      <c r="D21" s="66">
        <f>IFERROR(SUM(D16:D20), "--")</f>
        <v>19</v>
      </c>
      <c r="E21" s="67">
        <f>IFERROR(D21/C21, "--")</f>
        <v>0.90476190476190477</v>
      </c>
      <c r="F21" s="66">
        <f>IFERROR(SUM(F16:F20), "--")</f>
        <v>18</v>
      </c>
      <c r="G21" s="67">
        <f>IFERROR(F21/C21, "--")</f>
        <v>0.8571428571428571</v>
      </c>
      <c r="H21" s="69" t="s">
        <v>29</v>
      </c>
      <c r="I21" s="78">
        <f>IFERROR(SUM(I16:I20), "--")</f>
        <v>84</v>
      </c>
      <c r="J21" s="66">
        <f>IFERROR(SUM(J16:J20), "--")</f>
        <v>75</v>
      </c>
      <c r="K21" s="67">
        <f>IFERROR(J21/I21, "--")</f>
        <v>0.8928571428571429</v>
      </c>
      <c r="L21" s="66">
        <f>IFERROR(SUM(L16:L20), "--")</f>
        <v>68</v>
      </c>
      <c r="M21" s="67">
        <f>IFERROR(L21/I21, "--")</f>
        <v>0.80952380952380953</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44" t="s">
        <v>14</v>
      </c>
      <c r="B22" s="34" t="s">
        <v>91</v>
      </c>
      <c r="C22" s="79">
        <v>6</v>
      </c>
      <c r="D22" s="35">
        <v>6</v>
      </c>
      <c r="E22" s="57">
        <v>1</v>
      </c>
      <c r="F22" s="35">
        <v>6</v>
      </c>
      <c r="G22" s="57">
        <v>1</v>
      </c>
      <c r="H22" s="36">
        <v>3.8333333333333335</v>
      </c>
      <c r="I22" s="79">
        <v>20</v>
      </c>
      <c r="J22" s="35">
        <v>18</v>
      </c>
      <c r="K22" s="57">
        <v>0.9</v>
      </c>
      <c r="L22" s="35">
        <v>17</v>
      </c>
      <c r="M22" s="57">
        <v>0.85</v>
      </c>
      <c r="N22" s="36">
        <v>3.2222222222222223</v>
      </c>
      <c r="O22" s="82" t="s">
        <v>29</v>
      </c>
      <c r="P22" s="37" t="s">
        <v>29</v>
      </c>
      <c r="Q22" s="90" t="s">
        <v>29</v>
      </c>
      <c r="R22" s="37" t="s">
        <v>29</v>
      </c>
      <c r="S22" s="90" t="s">
        <v>29</v>
      </c>
      <c r="T22" s="89" t="s">
        <v>29</v>
      </c>
    </row>
    <row r="23" spans="1:20" x14ac:dyDescent="0.25">
      <c r="A23" s="145"/>
      <c r="B23" s="34" t="s">
        <v>92</v>
      </c>
      <c r="C23" s="79">
        <v>5</v>
      </c>
      <c r="D23" s="35">
        <v>5</v>
      </c>
      <c r="E23" s="57">
        <v>1</v>
      </c>
      <c r="F23" s="35">
        <v>5</v>
      </c>
      <c r="G23" s="57">
        <v>1</v>
      </c>
      <c r="H23" s="36">
        <v>3.4</v>
      </c>
      <c r="I23" s="79">
        <v>10</v>
      </c>
      <c r="J23" s="35">
        <v>8</v>
      </c>
      <c r="K23" s="57">
        <v>0.8</v>
      </c>
      <c r="L23" s="35">
        <v>6</v>
      </c>
      <c r="M23" s="57">
        <v>0.6</v>
      </c>
      <c r="N23" s="36">
        <v>2.75</v>
      </c>
      <c r="O23" s="82" t="s">
        <v>29</v>
      </c>
      <c r="P23" s="37" t="s">
        <v>29</v>
      </c>
      <c r="Q23" s="90" t="s">
        <v>29</v>
      </c>
      <c r="R23" s="37" t="s">
        <v>29</v>
      </c>
      <c r="S23" s="90" t="s">
        <v>29</v>
      </c>
      <c r="T23" s="89" t="s">
        <v>29</v>
      </c>
    </row>
    <row r="24" spans="1:20" x14ac:dyDescent="0.25">
      <c r="A24" s="145"/>
      <c r="B24" s="34" t="s">
        <v>93</v>
      </c>
      <c r="C24" s="79">
        <v>11</v>
      </c>
      <c r="D24" s="35">
        <v>11</v>
      </c>
      <c r="E24" s="57">
        <v>1</v>
      </c>
      <c r="F24" s="35">
        <v>11</v>
      </c>
      <c r="G24" s="57">
        <v>1</v>
      </c>
      <c r="H24" s="36">
        <v>3.7272727272727271</v>
      </c>
      <c r="I24" s="79">
        <v>13</v>
      </c>
      <c r="J24" s="35">
        <v>11</v>
      </c>
      <c r="K24" s="57">
        <v>0.84615384615384615</v>
      </c>
      <c r="L24" s="35">
        <v>8</v>
      </c>
      <c r="M24" s="57">
        <v>0.61538461538461542</v>
      </c>
      <c r="N24" s="36">
        <v>3</v>
      </c>
      <c r="O24" s="82" t="s">
        <v>29</v>
      </c>
      <c r="P24" s="37" t="s">
        <v>29</v>
      </c>
      <c r="Q24" s="90" t="s">
        <v>29</v>
      </c>
      <c r="R24" s="37" t="s">
        <v>29</v>
      </c>
      <c r="S24" s="90" t="s">
        <v>29</v>
      </c>
      <c r="T24" s="89" t="s">
        <v>29</v>
      </c>
    </row>
    <row r="25" spans="1:20" x14ac:dyDescent="0.25">
      <c r="A25" s="145"/>
      <c r="B25" s="34" t="s">
        <v>94</v>
      </c>
      <c r="C25" s="79">
        <v>7</v>
      </c>
      <c r="D25" s="35">
        <v>7</v>
      </c>
      <c r="E25" s="57">
        <v>1</v>
      </c>
      <c r="F25" s="35">
        <v>7</v>
      </c>
      <c r="G25" s="57">
        <v>1</v>
      </c>
      <c r="H25" s="36">
        <v>3.7142857142857144</v>
      </c>
      <c r="I25" s="79">
        <v>17</v>
      </c>
      <c r="J25" s="35">
        <v>16</v>
      </c>
      <c r="K25" s="57">
        <v>0.94117647058823528</v>
      </c>
      <c r="L25" s="35">
        <v>14</v>
      </c>
      <c r="M25" s="57">
        <v>0.82352941176470584</v>
      </c>
      <c r="N25" s="36">
        <v>3.3125</v>
      </c>
      <c r="O25" s="82" t="s">
        <v>29</v>
      </c>
      <c r="P25" s="37" t="s">
        <v>29</v>
      </c>
      <c r="Q25" s="90" t="s">
        <v>29</v>
      </c>
      <c r="R25" s="37" t="s">
        <v>29</v>
      </c>
      <c r="S25" s="90" t="s">
        <v>29</v>
      </c>
      <c r="T25" s="89" t="s">
        <v>29</v>
      </c>
    </row>
    <row r="26" spans="1:20" x14ac:dyDescent="0.25">
      <c r="A26" s="145"/>
      <c r="B26" s="34" t="s">
        <v>95</v>
      </c>
      <c r="C26" s="82" t="s">
        <v>29</v>
      </c>
      <c r="D26" s="37" t="s">
        <v>29</v>
      </c>
      <c r="E26" s="90" t="s">
        <v>29</v>
      </c>
      <c r="F26" s="37" t="s">
        <v>29</v>
      </c>
      <c r="G26" s="90" t="s">
        <v>29</v>
      </c>
      <c r="H26" s="89" t="s">
        <v>29</v>
      </c>
      <c r="I26" s="79">
        <v>20</v>
      </c>
      <c r="J26" s="35">
        <v>18</v>
      </c>
      <c r="K26" s="57">
        <v>0.9</v>
      </c>
      <c r="L26" s="35">
        <v>15</v>
      </c>
      <c r="M26" s="57">
        <v>0.75</v>
      </c>
      <c r="N26" s="36">
        <v>3.0555555555555554</v>
      </c>
      <c r="O26" s="82" t="s">
        <v>29</v>
      </c>
      <c r="P26" s="37" t="s">
        <v>29</v>
      </c>
      <c r="Q26" s="90" t="s">
        <v>29</v>
      </c>
      <c r="R26" s="37" t="s">
        <v>29</v>
      </c>
      <c r="S26" s="90" t="s">
        <v>29</v>
      </c>
      <c r="T26" s="89" t="s">
        <v>29</v>
      </c>
    </row>
    <row r="27" spans="1:20" s="70" customFormat="1" x14ac:dyDescent="0.25">
      <c r="A27" s="146"/>
      <c r="B27" s="71" t="s">
        <v>27</v>
      </c>
      <c r="C27" s="80">
        <f>IFERROR(SUM(C22:C26), "--")</f>
        <v>29</v>
      </c>
      <c r="D27" s="72">
        <f>IFERROR(SUM(D22:D26), "--")</f>
        <v>29</v>
      </c>
      <c r="E27" s="73">
        <f>IFERROR(D27/C27, "--")</f>
        <v>1</v>
      </c>
      <c r="F27" s="72">
        <f>IFERROR(SUM(F22:F26), "--")</f>
        <v>29</v>
      </c>
      <c r="G27" s="73">
        <f>IFERROR(F27/C27, "--")</f>
        <v>1</v>
      </c>
      <c r="H27" s="74" t="s">
        <v>29</v>
      </c>
      <c r="I27" s="80">
        <f>IFERROR(SUM(I22:I26), "--")</f>
        <v>80</v>
      </c>
      <c r="J27" s="72">
        <f>IFERROR(SUM(J22:J26), "--")</f>
        <v>71</v>
      </c>
      <c r="K27" s="73">
        <f>IFERROR(J27/I27, "--")</f>
        <v>0.88749999999999996</v>
      </c>
      <c r="L27" s="72">
        <f>IFERROR(SUM(L22:L26), "--")</f>
        <v>60</v>
      </c>
      <c r="M27" s="73">
        <f>IFERROR(L27/I27, "--")</f>
        <v>0.75</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72" t="s">
        <v>87</v>
      </c>
      <c r="B28" s="7" t="s">
        <v>91</v>
      </c>
      <c r="C28" s="77">
        <v>24</v>
      </c>
      <c r="D28" s="32">
        <v>21</v>
      </c>
      <c r="E28" s="27">
        <v>0.875</v>
      </c>
      <c r="F28" s="32">
        <v>19</v>
      </c>
      <c r="G28" s="27">
        <v>0.79166666666666663</v>
      </c>
      <c r="H28" s="33">
        <v>2.95</v>
      </c>
      <c r="I28" s="77">
        <v>129</v>
      </c>
      <c r="J28" s="32">
        <v>110</v>
      </c>
      <c r="K28" s="27">
        <v>0.8527131782945736</v>
      </c>
      <c r="L28" s="32">
        <v>84</v>
      </c>
      <c r="M28" s="27">
        <v>0.65116279069767447</v>
      </c>
      <c r="N28" s="33">
        <v>2.6546296296296292</v>
      </c>
      <c r="O28" s="114" t="s">
        <v>29</v>
      </c>
      <c r="P28" s="115" t="s">
        <v>29</v>
      </c>
      <c r="Q28" s="30" t="s">
        <v>29</v>
      </c>
      <c r="R28" s="115" t="s">
        <v>29</v>
      </c>
      <c r="S28" s="30" t="s">
        <v>29</v>
      </c>
      <c r="T28" s="116" t="s">
        <v>29</v>
      </c>
    </row>
    <row r="29" spans="1:20" x14ac:dyDescent="0.25">
      <c r="A29" s="173"/>
      <c r="B29" s="7" t="s">
        <v>92</v>
      </c>
      <c r="C29" s="77">
        <v>60</v>
      </c>
      <c r="D29" s="32">
        <v>58</v>
      </c>
      <c r="E29" s="27">
        <v>0.96666666666666667</v>
      </c>
      <c r="F29" s="32">
        <v>55</v>
      </c>
      <c r="G29" s="27">
        <v>0.91666666666666663</v>
      </c>
      <c r="H29" s="33">
        <v>3.1859649122807019</v>
      </c>
      <c r="I29" s="77">
        <v>182</v>
      </c>
      <c r="J29" s="32">
        <v>160</v>
      </c>
      <c r="K29" s="27">
        <v>0.87912087912087911</v>
      </c>
      <c r="L29" s="32">
        <v>123</v>
      </c>
      <c r="M29" s="27">
        <v>0.67582417582417587</v>
      </c>
      <c r="N29" s="33">
        <v>2.6603773584905661</v>
      </c>
      <c r="O29" s="114" t="s">
        <v>29</v>
      </c>
      <c r="P29" s="115" t="s">
        <v>29</v>
      </c>
      <c r="Q29" s="30" t="s">
        <v>29</v>
      </c>
      <c r="R29" s="115" t="s">
        <v>29</v>
      </c>
      <c r="S29" s="30" t="s">
        <v>29</v>
      </c>
      <c r="T29" s="116" t="s">
        <v>29</v>
      </c>
    </row>
    <row r="30" spans="1:20" x14ac:dyDescent="0.25">
      <c r="A30" s="173"/>
      <c r="B30" s="7" t="s">
        <v>93</v>
      </c>
      <c r="C30" s="77">
        <v>78</v>
      </c>
      <c r="D30" s="32">
        <v>70</v>
      </c>
      <c r="E30" s="27">
        <v>0.89743589743589747</v>
      </c>
      <c r="F30" s="32">
        <v>68</v>
      </c>
      <c r="G30" s="27">
        <v>0.87179487179487181</v>
      </c>
      <c r="H30" s="33">
        <v>3.3714285714285714</v>
      </c>
      <c r="I30" s="77">
        <v>170</v>
      </c>
      <c r="J30" s="32">
        <v>150</v>
      </c>
      <c r="K30" s="27">
        <v>0.88235294117647056</v>
      </c>
      <c r="L30" s="32">
        <v>117</v>
      </c>
      <c r="M30" s="27">
        <v>0.68823529411764706</v>
      </c>
      <c r="N30" s="33">
        <v>2.7066666666666666</v>
      </c>
      <c r="O30" s="114" t="s">
        <v>29</v>
      </c>
      <c r="P30" s="115" t="s">
        <v>29</v>
      </c>
      <c r="Q30" s="30" t="s">
        <v>29</v>
      </c>
      <c r="R30" s="115" t="s">
        <v>29</v>
      </c>
      <c r="S30" s="30" t="s">
        <v>29</v>
      </c>
      <c r="T30" s="116" t="s">
        <v>29</v>
      </c>
    </row>
    <row r="31" spans="1:20" x14ac:dyDescent="0.25">
      <c r="A31" s="173"/>
      <c r="B31" s="7" t="s">
        <v>94</v>
      </c>
      <c r="C31" s="77">
        <v>74</v>
      </c>
      <c r="D31" s="32">
        <v>69</v>
      </c>
      <c r="E31" s="27">
        <v>0.93243243243243246</v>
      </c>
      <c r="F31" s="32">
        <v>68</v>
      </c>
      <c r="G31" s="27">
        <v>0.91891891891891897</v>
      </c>
      <c r="H31" s="33">
        <v>3.4637681159420288</v>
      </c>
      <c r="I31" s="77">
        <v>191</v>
      </c>
      <c r="J31" s="32">
        <v>162</v>
      </c>
      <c r="K31" s="27">
        <v>0.84816753926701571</v>
      </c>
      <c r="L31" s="32">
        <v>149</v>
      </c>
      <c r="M31" s="27">
        <v>0.78010471204188481</v>
      </c>
      <c r="N31" s="33">
        <v>3.1698113207547172</v>
      </c>
      <c r="O31" s="114" t="s">
        <v>29</v>
      </c>
      <c r="P31" s="115" t="s">
        <v>29</v>
      </c>
      <c r="Q31" s="30" t="s">
        <v>29</v>
      </c>
      <c r="R31" s="115" t="s">
        <v>29</v>
      </c>
      <c r="S31" s="30" t="s">
        <v>29</v>
      </c>
      <c r="T31" s="116" t="s">
        <v>29</v>
      </c>
    </row>
    <row r="32" spans="1:20" x14ac:dyDescent="0.25">
      <c r="A32" s="173"/>
      <c r="B32" s="7" t="s">
        <v>95</v>
      </c>
      <c r="C32" s="77">
        <v>5</v>
      </c>
      <c r="D32" s="32">
        <v>5</v>
      </c>
      <c r="E32" s="27">
        <v>1</v>
      </c>
      <c r="F32" s="32">
        <v>4</v>
      </c>
      <c r="G32" s="27">
        <v>0.8</v>
      </c>
      <c r="H32" s="33">
        <v>2.6</v>
      </c>
      <c r="I32" s="77">
        <v>256</v>
      </c>
      <c r="J32" s="32">
        <v>239</v>
      </c>
      <c r="K32" s="27">
        <v>0.93359375</v>
      </c>
      <c r="L32" s="32">
        <v>222</v>
      </c>
      <c r="M32" s="27">
        <v>0.8671875</v>
      </c>
      <c r="N32" s="33">
        <v>3.2058823529411766</v>
      </c>
      <c r="O32" s="114" t="s">
        <v>29</v>
      </c>
      <c r="P32" s="115" t="s">
        <v>29</v>
      </c>
      <c r="Q32" s="30" t="s">
        <v>29</v>
      </c>
      <c r="R32" s="115" t="s">
        <v>29</v>
      </c>
      <c r="S32" s="30" t="s">
        <v>29</v>
      </c>
      <c r="T32" s="116" t="s">
        <v>29</v>
      </c>
    </row>
    <row r="33" spans="1:20" s="70" customFormat="1" x14ac:dyDescent="0.25">
      <c r="A33" s="174"/>
      <c r="B33" s="52" t="s">
        <v>27</v>
      </c>
      <c r="C33" s="78">
        <f>IFERROR(SUM(C28:C32), "--")</f>
        <v>241</v>
      </c>
      <c r="D33" s="66">
        <f>IFERROR(SUM(D28:D32), "--")</f>
        <v>223</v>
      </c>
      <c r="E33" s="67">
        <f>IFERROR(D33/C33, "--")</f>
        <v>0.92531120331950212</v>
      </c>
      <c r="F33" s="66">
        <f>IFERROR(SUM(F28:F32), "--")</f>
        <v>214</v>
      </c>
      <c r="G33" s="67">
        <f>IFERROR(F33/C33, "--")</f>
        <v>0.88796680497925307</v>
      </c>
      <c r="H33" s="69" t="s">
        <v>29</v>
      </c>
      <c r="I33" s="78">
        <f>IFERROR(SUM(I28:I32), "--")</f>
        <v>928</v>
      </c>
      <c r="J33" s="66">
        <f>IFERROR(SUM(J28:J32), "--")</f>
        <v>821</v>
      </c>
      <c r="K33" s="67">
        <f>IFERROR(J33/I33, "--")</f>
        <v>0.88469827586206895</v>
      </c>
      <c r="L33" s="66">
        <f>IFERROR(SUM(L28:L32), "--")</f>
        <v>695</v>
      </c>
      <c r="M33" s="67">
        <f>IFERROR(L33/I33, "--")</f>
        <v>0.74892241379310343</v>
      </c>
      <c r="N33" s="69" t="s">
        <v>29</v>
      </c>
      <c r="O33" s="78">
        <f>IFERROR(SUM(O28:O32), "--")</f>
        <v>0</v>
      </c>
      <c r="P33" s="66">
        <f>IFERROR(SUM(P28:P32), "--")</f>
        <v>0</v>
      </c>
      <c r="Q33" s="67" t="str">
        <f>IFERROR(P33/O33, "--")</f>
        <v>--</v>
      </c>
      <c r="R33" s="66">
        <f>IFERROR(SUM(R28:R32), "--")</f>
        <v>0</v>
      </c>
      <c r="S33" s="67" t="str">
        <f>IFERROR(R33/O33, "--")</f>
        <v>--</v>
      </c>
      <c r="T33" s="69" t="s">
        <v>29</v>
      </c>
    </row>
    <row r="34" spans="1:20" x14ac:dyDescent="0.25">
      <c r="A34" s="144" t="s">
        <v>15</v>
      </c>
      <c r="B34" s="34" t="s">
        <v>91</v>
      </c>
      <c r="C34" s="82" t="s">
        <v>29</v>
      </c>
      <c r="D34" s="37" t="s">
        <v>29</v>
      </c>
      <c r="E34" s="90" t="s">
        <v>29</v>
      </c>
      <c r="F34" s="37" t="s">
        <v>29</v>
      </c>
      <c r="G34" s="90" t="s">
        <v>29</v>
      </c>
      <c r="H34" s="89" t="s">
        <v>29</v>
      </c>
      <c r="I34" s="79">
        <v>4</v>
      </c>
      <c r="J34" s="35">
        <v>3</v>
      </c>
      <c r="K34" s="57">
        <v>0.75</v>
      </c>
      <c r="L34" s="35">
        <v>2</v>
      </c>
      <c r="M34" s="57">
        <v>0.5</v>
      </c>
      <c r="N34" s="36">
        <v>2.3333333333333335</v>
      </c>
      <c r="O34" s="82" t="s">
        <v>29</v>
      </c>
      <c r="P34" s="37" t="s">
        <v>29</v>
      </c>
      <c r="Q34" s="90" t="s">
        <v>29</v>
      </c>
      <c r="R34" s="37" t="s">
        <v>29</v>
      </c>
      <c r="S34" s="90" t="s">
        <v>29</v>
      </c>
      <c r="T34" s="89" t="s">
        <v>29</v>
      </c>
    </row>
    <row r="35" spans="1:20" x14ac:dyDescent="0.25">
      <c r="A35" s="145"/>
      <c r="B35" s="34" t="s">
        <v>92</v>
      </c>
      <c r="C35" s="79">
        <v>1</v>
      </c>
      <c r="D35" s="35">
        <v>1</v>
      </c>
      <c r="E35" s="57">
        <v>1</v>
      </c>
      <c r="F35" s="35">
        <v>1</v>
      </c>
      <c r="G35" s="57">
        <v>1</v>
      </c>
      <c r="H35" s="36">
        <v>4</v>
      </c>
      <c r="I35" s="79">
        <v>3</v>
      </c>
      <c r="J35" s="35">
        <v>3</v>
      </c>
      <c r="K35" s="57">
        <v>1</v>
      </c>
      <c r="L35" s="35">
        <v>3</v>
      </c>
      <c r="M35" s="57">
        <v>1</v>
      </c>
      <c r="N35" s="36">
        <v>2</v>
      </c>
      <c r="O35" s="82" t="s">
        <v>29</v>
      </c>
      <c r="P35" s="37" t="s">
        <v>29</v>
      </c>
      <c r="Q35" s="90" t="s">
        <v>29</v>
      </c>
      <c r="R35" s="37" t="s">
        <v>29</v>
      </c>
      <c r="S35" s="90" t="s">
        <v>29</v>
      </c>
      <c r="T35" s="89" t="s">
        <v>29</v>
      </c>
    </row>
    <row r="36" spans="1:20" x14ac:dyDescent="0.25">
      <c r="A36" s="145"/>
      <c r="B36" s="34" t="s">
        <v>93</v>
      </c>
      <c r="C36" s="82" t="s">
        <v>29</v>
      </c>
      <c r="D36" s="37" t="s">
        <v>29</v>
      </c>
      <c r="E36" s="90" t="s">
        <v>29</v>
      </c>
      <c r="F36" s="37" t="s">
        <v>29</v>
      </c>
      <c r="G36" s="90" t="s">
        <v>29</v>
      </c>
      <c r="H36" s="89" t="s">
        <v>29</v>
      </c>
      <c r="I36" s="79">
        <v>1</v>
      </c>
      <c r="J36" s="35">
        <v>1</v>
      </c>
      <c r="K36" s="57">
        <v>1</v>
      </c>
      <c r="L36" s="35">
        <v>0</v>
      </c>
      <c r="M36" s="57">
        <v>0</v>
      </c>
      <c r="N36" s="36">
        <v>0</v>
      </c>
      <c r="O36" s="82" t="s">
        <v>29</v>
      </c>
      <c r="P36" s="37" t="s">
        <v>29</v>
      </c>
      <c r="Q36" s="90" t="s">
        <v>29</v>
      </c>
      <c r="R36" s="37" t="s">
        <v>29</v>
      </c>
      <c r="S36" s="90" t="s">
        <v>29</v>
      </c>
      <c r="T36" s="89" t="s">
        <v>29</v>
      </c>
    </row>
    <row r="37" spans="1:20" x14ac:dyDescent="0.25">
      <c r="A37" s="145"/>
      <c r="B37" s="34" t="s">
        <v>94</v>
      </c>
      <c r="C37" s="82" t="s">
        <v>29</v>
      </c>
      <c r="D37" s="37" t="s">
        <v>29</v>
      </c>
      <c r="E37" s="90" t="s">
        <v>29</v>
      </c>
      <c r="F37" s="37" t="s">
        <v>29</v>
      </c>
      <c r="G37" s="90" t="s">
        <v>29</v>
      </c>
      <c r="H37" s="89" t="s">
        <v>29</v>
      </c>
      <c r="I37" s="79">
        <v>5</v>
      </c>
      <c r="J37" s="35">
        <v>4</v>
      </c>
      <c r="K37" s="57">
        <v>0.8</v>
      </c>
      <c r="L37" s="35">
        <v>3</v>
      </c>
      <c r="M37" s="57">
        <v>0.6</v>
      </c>
      <c r="N37" s="36">
        <v>2.75</v>
      </c>
      <c r="O37" s="82" t="s">
        <v>29</v>
      </c>
      <c r="P37" s="37" t="s">
        <v>29</v>
      </c>
      <c r="Q37" s="90" t="s">
        <v>29</v>
      </c>
      <c r="R37" s="37" t="s">
        <v>29</v>
      </c>
      <c r="S37" s="90" t="s">
        <v>29</v>
      </c>
      <c r="T37" s="89" t="s">
        <v>29</v>
      </c>
    </row>
    <row r="38" spans="1:20" x14ac:dyDescent="0.25">
      <c r="A38" s="145"/>
      <c r="B38" s="34" t="s">
        <v>95</v>
      </c>
      <c r="C38" s="82" t="s">
        <v>29</v>
      </c>
      <c r="D38" s="37" t="s">
        <v>29</v>
      </c>
      <c r="E38" s="90" t="s">
        <v>29</v>
      </c>
      <c r="F38" s="37" t="s">
        <v>29</v>
      </c>
      <c r="G38" s="90" t="s">
        <v>29</v>
      </c>
      <c r="H38" s="89" t="s">
        <v>29</v>
      </c>
      <c r="I38" s="79">
        <v>5</v>
      </c>
      <c r="J38" s="35">
        <v>4</v>
      </c>
      <c r="K38" s="57">
        <v>0.8</v>
      </c>
      <c r="L38" s="35">
        <v>4</v>
      </c>
      <c r="M38" s="57">
        <v>0.8</v>
      </c>
      <c r="N38" s="36">
        <v>3.25</v>
      </c>
      <c r="O38" s="82" t="s">
        <v>29</v>
      </c>
      <c r="P38" s="37" t="s">
        <v>29</v>
      </c>
      <c r="Q38" s="90" t="s">
        <v>29</v>
      </c>
      <c r="R38" s="37" t="s">
        <v>29</v>
      </c>
      <c r="S38" s="90" t="s">
        <v>29</v>
      </c>
      <c r="T38" s="89" t="s">
        <v>29</v>
      </c>
    </row>
    <row r="39" spans="1:20" s="70" customFormat="1" x14ac:dyDescent="0.25">
      <c r="A39" s="146"/>
      <c r="B39" s="71" t="s">
        <v>27</v>
      </c>
      <c r="C39" s="80">
        <f>IFERROR(SUM(C34:C38), "--")</f>
        <v>1</v>
      </c>
      <c r="D39" s="72">
        <f>IFERROR(SUM(D34:D38), "--")</f>
        <v>1</v>
      </c>
      <c r="E39" s="73">
        <f>IFERROR(D39/C39, "--")</f>
        <v>1</v>
      </c>
      <c r="F39" s="72">
        <f>IFERROR(SUM(F34:F38), "--")</f>
        <v>1</v>
      </c>
      <c r="G39" s="73">
        <f>IFERROR(F39/C39, "--")</f>
        <v>1</v>
      </c>
      <c r="H39" s="74" t="s">
        <v>29</v>
      </c>
      <c r="I39" s="80">
        <f>IFERROR(SUM(I34:I38), "--")</f>
        <v>18</v>
      </c>
      <c r="J39" s="72">
        <f>IFERROR(SUM(J34:J38), "--")</f>
        <v>15</v>
      </c>
      <c r="K39" s="73">
        <f>IFERROR(J39/I39, "--")</f>
        <v>0.83333333333333337</v>
      </c>
      <c r="L39" s="72">
        <f>IFERROR(SUM(L34:L38), "--")</f>
        <v>12</v>
      </c>
      <c r="M39" s="73">
        <f>IFERROR(L39/I39, "--")</f>
        <v>0.66666666666666663</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69" t="s">
        <v>51</v>
      </c>
      <c r="B40" s="7" t="s">
        <v>91</v>
      </c>
      <c r="C40" s="77">
        <v>45</v>
      </c>
      <c r="D40" s="32">
        <v>40</v>
      </c>
      <c r="E40" s="27">
        <v>0.88888888888888884</v>
      </c>
      <c r="F40" s="32">
        <v>38</v>
      </c>
      <c r="G40" s="27">
        <v>0.84444444444444444</v>
      </c>
      <c r="H40" s="33">
        <v>3.3055555555555554</v>
      </c>
      <c r="I40" s="77">
        <v>210</v>
      </c>
      <c r="J40" s="32">
        <v>176</v>
      </c>
      <c r="K40" s="27">
        <v>0.83809523809523812</v>
      </c>
      <c r="L40" s="32">
        <v>162</v>
      </c>
      <c r="M40" s="27">
        <v>0.77142857142857146</v>
      </c>
      <c r="N40" s="33">
        <v>3.108092485549133</v>
      </c>
      <c r="O40" s="114" t="s">
        <v>29</v>
      </c>
      <c r="P40" s="115" t="s">
        <v>29</v>
      </c>
      <c r="Q40" s="30" t="s">
        <v>29</v>
      </c>
      <c r="R40" s="115" t="s">
        <v>29</v>
      </c>
      <c r="S40" s="30" t="s">
        <v>29</v>
      </c>
      <c r="T40" s="116" t="s">
        <v>29</v>
      </c>
    </row>
    <row r="41" spans="1:20" x14ac:dyDescent="0.25">
      <c r="A41" s="170"/>
      <c r="B41" s="7" t="s">
        <v>92</v>
      </c>
      <c r="C41" s="77">
        <v>52</v>
      </c>
      <c r="D41" s="32">
        <v>49</v>
      </c>
      <c r="E41" s="27">
        <v>0.94230769230769229</v>
      </c>
      <c r="F41" s="32">
        <v>48</v>
      </c>
      <c r="G41" s="27">
        <v>0.92307692307692313</v>
      </c>
      <c r="H41" s="33">
        <v>3.7173913043478262</v>
      </c>
      <c r="I41" s="77">
        <v>277</v>
      </c>
      <c r="J41" s="32">
        <v>239</v>
      </c>
      <c r="K41" s="27">
        <v>0.86281588447653434</v>
      </c>
      <c r="L41" s="32">
        <v>210</v>
      </c>
      <c r="M41" s="27">
        <v>0.75812274368231047</v>
      </c>
      <c r="N41" s="33">
        <v>3.0464135021097047</v>
      </c>
      <c r="O41" s="114" t="s">
        <v>29</v>
      </c>
      <c r="P41" s="115" t="s">
        <v>29</v>
      </c>
      <c r="Q41" s="30" t="s">
        <v>29</v>
      </c>
      <c r="R41" s="115" t="s">
        <v>29</v>
      </c>
      <c r="S41" s="30" t="s">
        <v>29</v>
      </c>
      <c r="T41" s="116" t="s">
        <v>29</v>
      </c>
    </row>
    <row r="42" spans="1:20" x14ac:dyDescent="0.25">
      <c r="A42" s="170"/>
      <c r="B42" s="7" t="s">
        <v>93</v>
      </c>
      <c r="C42" s="77">
        <v>60</v>
      </c>
      <c r="D42" s="32">
        <v>58</v>
      </c>
      <c r="E42" s="27">
        <v>0.96666666666666667</v>
      </c>
      <c r="F42" s="32">
        <v>57</v>
      </c>
      <c r="G42" s="27">
        <v>0.95</v>
      </c>
      <c r="H42" s="33">
        <v>3.3018867924528301</v>
      </c>
      <c r="I42" s="77">
        <v>335</v>
      </c>
      <c r="J42" s="32">
        <v>312</v>
      </c>
      <c r="K42" s="27">
        <v>0.93134328358208951</v>
      </c>
      <c r="L42" s="32">
        <v>230</v>
      </c>
      <c r="M42" s="27">
        <v>0.68656716417910446</v>
      </c>
      <c r="N42" s="33">
        <v>2.5064935064935066</v>
      </c>
      <c r="O42" s="114" t="s">
        <v>29</v>
      </c>
      <c r="P42" s="115" t="s">
        <v>29</v>
      </c>
      <c r="Q42" s="30" t="s">
        <v>29</v>
      </c>
      <c r="R42" s="115" t="s">
        <v>29</v>
      </c>
      <c r="S42" s="30" t="s">
        <v>29</v>
      </c>
      <c r="T42" s="116" t="s">
        <v>29</v>
      </c>
    </row>
    <row r="43" spans="1:20" x14ac:dyDescent="0.25">
      <c r="A43" s="170"/>
      <c r="B43" s="7" t="s">
        <v>94</v>
      </c>
      <c r="C43" s="77">
        <v>90</v>
      </c>
      <c r="D43" s="32">
        <v>88</v>
      </c>
      <c r="E43" s="27">
        <v>0.97777777777777775</v>
      </c>
      <c r="F43" s="32">
        <v>87</v>
      </c>
      <c r="G43" s="27">
        <v>0.96666666666666667</v>
      </c>
      <c r="H43" s="33">
        <v>3.7954545454545454</v>
      </c>
      <c r="I43" s="77">
        <v>308</v>
      </c>
      <c r="J43" s="32">
        <v>271</v>
      </c>
      <c r="K43" s="27">
        <v>0.87987012987012991</v>
      </c>
      <c r="L43" s="32">
        <v>252</v>
      </c>
      <c r="M43" s="27">
        <v>0.81818181818181823</v>
      </c>
      <c r="N43" s="33">
        <v>3.357471264367816</v>
      </c>
      <c r="O43" s="114" t="s">
        <v>29</v>
      </c>
      <c r="P43" s="115" t="s">
        <v>29</v>
      </c>
      <c r="Q43" s="30" t="s">
        <v>29</v>
      </c>
      <c r="R43" s="115" t="s">
        <v>29</v>
      </c>
      <c r="S43" s="30" t="s">
        <v>29</v>
      </c>
      <c r="T43" s="116" t="s">
        <v>29</v>
      </c>
    </row>
    <row r="44" spans="1:20" x14ac:dyDescent="0.25">
      <c r="A44" s="170"/>
      <c r="B44" s="7" t="s">
        <v>95</v>
      </c>
      <c r="C44" s="77">
        <v>58</v>
      </c>
      <c r="D44" s="32">
        <v>56</v>
      </c>
      <c r="E44" s="27">
        <v>0.96551724137931039</v>
      </c>
      <c r="F44" s="32">
        <v>55</v>
      </c>
      <c r="G44" s="27">
        <v>0.94827586206896552</v>
      </c>
      <c r="H44" s="33">
        <v>3.7358490566037736</v>
      </c>
      <c r="I44" s="77">
        <v>419</v>
      </c>
      <c r="J44" s="32">
        <v>366</v>
      </c>
      <c r="K44" s="27">
        <v>0.87350835322195708</v>
      </c>
      <c r="L44" s="32">
        <v>340</v>
      </c>
      <c r="M44" s="27">
        <v>0.8114558472553699</v>
      </c>
      <c r="N44" s="33">
        <v>3.337912087912088</v>
      </c>
      <c r="O44" s="114" t="s">
        <v>29</v>
      </c>
      <c r="P44" s="115" t="s">
        <v>29</v>
      </c>
      <c r="Q44" s="30" t="s">
        <v>29</v>
      </c>
      <c r="R44" s="115" t="s">
        <v>29</v>
      </c>
      <c r="S44" s="30" t="s">
        <v>29</v>
      </c>
      <c r="T44" s="116" t="s">
        <v>29</v>
      </c>
    </row>
    <row r="45" spans="1:20" s="70" customFormat="1" x14ac:dyDescent="0.25">
      <c r="A45" s="171"/>
      <c r="B45" s="52" t="s">
        <v>27</v>
      </c>
      <c r="C45" s="78">
        <f>IFERROR(SUM(C40:C44), "--")</f>
        <v>305</v>
      </c>
      <c r="D45" s="66">
        <f>IFERROR(SUM(D40:D44), "--")</f>
        <v>291</v>
      </c>
      <c r="E45" s="67">
        <f>IFERROR(D45/C45, "--")</f>
        <v>0.95409836065573772</v>
      </c>
      <c r="F45" s="66">
        <f>IFERROR(SUM(F40:F44), "--")</f>
        <v>285</v>
      </c>
      <c r="G45" s="67">
        <f>IFERROR(F45/C45, "--")</f>
        <v>0.93442622950819676</v>
      </c>
      <c r="H45" s="69" t="s">
        <v>29</v>
      </c>
      <c r="I45" s="78">
        <f>IFERROR(SUM(I40:I44), "--")</f>
        <v>1549</v>
      </c>
      <c r="J45" s="66">
        <f>IFERROR(SUM(J40:J44), "--")</f>
        <v>1364</v>
      </c>
      <c r="K45" s="67">
        <f>IFERROR(J45/I45, "--")</f>
        <v>0.88056810845706912</v>
      </c>
      <c r="L45" s="66">
        <f>IFERROR(SUM(L40:L44), "--")</f>
        <v>1194</v>
      </c>
      <c r="M45" s="67">
        <f>IFERROR(L45/I45, "--")</f>
        <v>0.77081988379599742</v>
      </c>
      <c r="N45" s="69" t="s">
        <v>29</v>
      </c>
      <c r="O45" s="78">
        <f>IFERROR(SUM(O40:O44), "--")</f>
        <v>0</v>
      </c>
      <c r="P45" s="66">
        <f>IFERROR(SUM(P40:P44), "--")</f>
        <v>0</v>
      </c>
      <c r="Q45" s="67" t="str">
        <f>IFERROR(P45/O45, "--")</f>
        <v>--</v>
      </c>
      <c r="R45" s="66">
        <f>IFERROR(SUM(R40:R44), "--")</f>
        <v>0</v>
      </c>
      <c r="S45" s="67" t="str">
        <f>IFERROR(R45/O45, "--")</f>
        <v>--</v>
      </c>
      <c r="T45" s="69" t="s">
        <v>29</v>
      </c>
    </row>
    <row r="46" spans="1:20" ht="15" customHeight="1" x14ac:dyDescent="0.25">
      <c r="A46" s="150" t="s">
        <v>38</v>
      </c>
      <c r="B46" s="34" t="s">
        <v>91</v>
      </c>
      <c r="C46" s="82">
        <v>4</v>
      </c>
      <c r="D46" s="35">
        <v>4</v>
      </c>
      <c r="E46" s="57">
        <v>1</v>
      </c>
      <c r="F46" s="35">
        <v>4</v>
      </c>
      <c r="G46" s="57">
        <v>1</v>
      </c>
      <c r="H46" s="36">
        <v>3.5</v>
      </c>
      <c r="I46" s="82">
        <v>38</v>
      </c>
      <c r="J46" s="35">
        <v>33</v>
      </c>
      <c r="K46" s="57">
        <v>0.86842105263157898</v>
      </c>
      <c r="L46" s="35">
        <v>27</v>
      </c>
      <c r="M46" s="57">
        <v>0.71052631578947367</v>
      </c>
      <c r="N46" s="36">
        <v>2.71875</v>
      </c>
      <c r="O46" s="82" t="s">
        <v>29</v>
      </c>
      <c r="P46" s="37" t="s">
        <v>29</v>
      </c>
      <c r="Q46" s="90" t="s">
        <v>29</v>
      </c>
      <c r="R46" s="37" t="s">
        <v>29</v>
      </c>
      <c r="S46" s="90" t="s">
        <v>29</v>
      </c>
      <c r="T46" s="89" t="s">
        <v>29</v>
      </c>
    </row>
    <row r="47" spans="1:20" x14ac:dyDescent="0.25">
      <c r="A47" s="151"/>
      <c r="B47" s="34" t="s">
        <v>92</v>
      </c>
      <c r="C47" s="79">
        <v>8</v>
      </c>
      <c r="D47" s="35">
        <v>8</v>
      </c>
      <c r="E47" s="57">
        <v>1</v>
      </c>
      <c r="F47" s="35">
        <v>5</v>
      </c>
      <c r="G47" s="57">
        <v>0.625</v>
      </c>
      <c r="H47" s="36">
        <v>2</v>
      </c>
      <c r="I47" s="79">
        <v>47</v>
      </c>
      <c r="J47" s="35">
        <v>43</v>
      </c>
      <c r="K47" s="57">
        <v>0.91489361702127658</v>
      </c>
      <c r="L47" s="35">
        <v>31</v>
      </c>
      <c r="M47" s="57">
        <v>0.65957446808510634</v>
      </c>
      <c r="N47" s="36">
        <v>2.6279069767441858</v>
      </c>
      <c r="O47" s="82" t="s">
        <v>29</v>
      </c>
      <c r="P47" s="37" t="s">
        <v>29</v>
      </c>
      <c r="Q47" s="90" t="s">
        <v>29</v>
      </c>
      <c r="R47" s="37" t="s">
        <v>29</v>
      </c>
      <c r="S47" s="90" t="s">
        <v>29</v>
      </c>
      <c r="T47" s="89" t="s">
        <v>29</v>
      </c>
    </row>
    <row r="48" spans="1:20" x14ac:dyDescent="0.25">
      <c r="A48" s="151"/>
      <c r="B48" s="34" t="s">
        <v>93</v>
      </c>
      <c r="C48" s="79">
        <v>22</v>
      </c>
      <c r="D48" s="35">
        <v>21</v>
      </c>
      <c r="E48" s="57">
        <v>0.95454545454545459</v>
      </c>
      <c r="F48" s="35">
        <v>20</v>
      </c>
      <c r="G48" s="57">
        <v>0.90909090909090906</v>
      </c>
      <c r="H48" s="36">
        <v>3.55</v>
      </c>
      <c r="I48" s="79">
        <v>64</v>
      </c>
      <c r="J48" s="35">
        <v>57</v>
      </c>
      <c r="K48" s="57">
        <v>0.890625</v>
      </c>
      <c r="L48" s="35">
        <v>49</v>
      </c>
      <c r="M48" s="57">
        <v>0.765625</v>
      </c>
      <c r="N48" s="36">
        <v>3.0363636363636362</v>
      </c>
      <c r="O48" s="82" t="s">
        <v>29</v>
      </c>
      <c r="P48" s="37" t="s">
        <v>29</v>
      </c>
      <c r="Q48" s="90" t="s">
        <v>29</v>
      </c>
      <c r="R48" s="37" t="s">
        <v>29</v>
      </c>
      <c r="S48" s="90" t="s">
        <v>29</v>
      </c>
      <c r="T48" s="89" t="s">
        <v>29</v>
      </c>
    </row>
    <row r="49" spans="1:20" x14ac:dyDescent="0.25">
      <c r="A49" s="151"/>
      <c r="B49" s="34" t="s">
        <v>94</v>
      </c>
      <c r="C49" s="79">
        <v>17</v>
      </c>
      <c r="D49" s="35">
        <v>16</v>
      </c>
      <c r="E49" s="57">
        <v>0.94117647058823528</v>
      </c>
      <c r="F49" s="35">
        <v>15</v>
      </c>
      <c r="G49" s="57">
        <v>0.88235294117647056</v>
      </c>
      <c r="H49" s="36">
        <v>3.6875</v>
      </c>
      <c r="I49" s="79">
        <v>42</v>
      </c>
      <c r="J49" s="35">
        <v>33</v>
      </c>
      <c r="K49" s="57">
        <v>0.7857142857142857</v>
      </c>
      <c r="L49" s="35">
        <v>28</v>
      </c>
      <c r="M49" s="57">
        <v>0.66666666666666663</v>
      </c>
      <c r="N49" s="36">
        <v>3.0999999999999996</v>
      </c>
      <c r="O49" s="82" t="s">
        <v>29</v>
      </c>
      <c r="P49" s="37" t="s">
        <v>29</v>
      </c>
      <c r="Q49" s="90" t="s">
        <v>29</v>
      </c>
      <c r="R49" s="37" t="s">
        <v>29</v>
      </c>
      <c r="S49" s="90" t="s">
        <v>29</v>
      </c>
      <c r="T49" s="89" t="s">
        <v>29</v>
      </c>
    </row>
    <row r="50" spans="1:20" x14ac:dyDescent="0.25">
      <c r="A50" s="151"/>
      <c r="B50" s="34" t="s">
        <v>95</v>
      </c>
      <c r="C50" s="79">
        <v>10</v>
      </c>
      <c r="D50" s="35">
        <v>10</v>
      </c>
      <c r="E50" s="57">
        <v>1</v>
      </c>
      <c r="F50" s="35">
        <v>9</v>
      </c>
      <c r="G50" s="57">
        <v>0.9</v>
      </c>
      <c r="H50" s="36">
        <v>3.4</v>
      </c>
      <c r="I50" s="79">
        <v>72</v>
      </c>
      <c r="J50" s="35">
        <v>61</v>
      </c>
      <c r="K50" s="57">
        <v>0.84722222222222221</v>
      </c>
      <c r="L50" s="35">
        <v>54</v>
      </c>
      <c r="M50" s="57">
        <v>0.75</v>
      </c>
      <c r="N50" s="36">
        <v>3.081967213114754</v>
      </c>
      <c r="O50" s="82" t="s">
        <v>29</v>
      </c>
      <c r="P50" s="37" t="s">
        <v>29</v>
      </c>
      <c r="Q50" s="90" t="s">
        <v>29</v>
      </c>
      <c r="R50" s="37" t="s">
        <v>29</v>
      </c>
      <c r="S50" s="90" t="s">
        <v>29</v>
      </c>
      <c r="T50" s="89" t="s">
        <v>29</v>
      </c>
    </row>
    <row r="51" spans="1:20" s="70" customFormat="1" x14ac:dyDescent="0.25">
      <c r="A51" s="152"/>
      <c r="B51" s="71" t="s">
        <v>27</v>
      </c>
      <c r="C51" s="80">
        <f>IFERROR(SUM(C46:C50), "--")</f>
        <v>61</v>
      </c>
      <c r="D51" s="72">
        <f>IFERROR(SUM(D46:D50), "--")</f>
        <v>59</v>
      </c>
      <c r="E51" s="73">
        <f>IFERROR(D51/C51, "--")</f>
        <v>0.96721311475409832</v>
      </c>
      <c r="F51" s="72">
        <f>IFERROR(SUM(F46:F50), "--")</f>
        <v>53</v>
      </c>
      <c r="G51" s="73">
        <f>IFERROR(F51/C51, "--")</f>
        <v>0.86885245901639341</v>
      </c>
      <c r="H51" s="74" t="s">
        <v>29</v>
      </c>
      <c r="I51" s="80">
        <f>IFERROR(SUM(I46:I50), "--")</f>
        <v>263</v>
      </c>
      <c r="J51" s="72">
        <f>IFERROR(SUM(J46:J50), "--")</f>
        <v>227</v>
      </c>
      <c r="K51" s="73">
        <f>IFERROR(J51/I51, "--")</f>
        <v>0.86311787072243351</v>
      </c>
      <c r="L51" s="72">
        <f>IFERROR(SUM(L46:L50), "--")</f>
        <v>189</v>
      </c>
      <c r="M51" s="73">
        <f>IFERROR(L51/I51, "--")</f>
        <v>0.71863117870722437</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69" t="s">
        <v>39</v>
      </c>
      <c r="B52" s="75" t="s">
        <v>91</v>
      </c>
      <c r="C52" s="77">
        <v>3</v>
      </c>
      <c r="D52" s="32">
        <v>3</v>
      </c>
      <c r="E52" s="27">
        <v>1</v>
      </c>
      <c r="F52" s="32">
        <v>2</v>
      </c>
      <c r="G52" s="27">
        <v>0.66666666666666663</v>
      </c>
      <c r="H52" s="33">
        <v>2.3333333333333335</v>
      </c>
      <c r="I52" s="77">
        <v>8</v>
      </c>
      <c r="J52" s="32">
        <v>6</v>
      </c>
      <c r="K52" s="27">
        <v>0.75</v>
      </c>
      <c r="L52" s="32">
        <v>5</v>
      </c>
      <c r="M52" s="27">
        <v>0.625</v>
      </c>
      <c r="N52" s="33">
        <v>2.5</v>
      </c>
      <c r="O52" s="114" t="s">
        <v>29</v>
      </c>
      <c r="P52" s="115" t="s">
        <v>29</v>
      </c>
      <c r="Q52" s="30" t="s">
        <v>29</v>
      </c>
      <c r="R52" s="115" t="s">
        <v>29</v>
      </c>
      <c r="S52" s="30" t="s">
        <v>29</v>
      </c>
      <c r="T52" s="116" t="s">
        <v>29</v>
      </c>
    </row>
    <row r="53" spans="1:20" x14ac:dyDescent="0.25">
      <c r="A53" s="170"/>
      <c r="B53" s="75" t="s">
        <v>92</v>
      </c>
      <c r="C53" s="77">
        <v>5</v>
      </c>
      <c r="D53" s="32">
        <v>5</v>
      </c>
      <c r="E53" s="27">
        <v>1</v>
      </c>
      <c r="F53" s="32">
        <v>3</v>
      </c>
      <c r="G53" s="27">
        <v>0.6</v>
      </c>
      <c r="H53" s="33">
        <v>2.2000000000000002</v>
      </c>
      <c r="I53" s="77">
        <v>4</v>
      </c>
      <c r="J53" s="32">
        <v>4</v>
      </c>
      <c r="K53" s="27">
        <v>1</v>
      </c>
      <c r="L53" s="32">
        <v>4</v>
      </c>
      <c r="M53" s="27">
        <v>1</v>
      </c>
      <c r="N53" s="33">
        <v>3.5</v>
      </c>
      <c r="O53" s="114" t="s">
        <v>29</v>
      </c>
      <c r="P53" s="115" t="s">
        <v>29</v>
      </c>
      <c r="Q53" s="30" t="s">
        <v>29</v>
      </c>
      <c r="R53" s="115" t="s">
        <v>29</v>
      </c>
      <c r="S53" s="30" t="s">
        <v>29</v>
      </c>
      <c r="T53" s="116" t="s">
        <v>29</v>
      </c>
    </row>
    <row r="54" spans="1:20" x14ac:dyDescent="0.25">
      <c r="A54" s="170"/>
      <c r="B54" s="75" t="s">
        <v>93</v>
      </c>
      <c r="C54" s="77">
        <v>1</v>
      </c>
      <c r="D54" s="32">
        <v>1</v>
      </c>
      <c r="E54" s="27">
        <v>1</v>
      </c>
      <c r="F54" s="32">
        <v>1</v>
      </c>
      <c r="G54" s="27">
        <v>1</v>
      </c>
      <c r="H54" s="33">
        <v>4</v>
      </c>
      <c r="I54" s="77">
        <v>15</v>
      </c>
      <c r="J54" s="32">
        <v>15</v>
      </c>
      <c r="K54" s="27">
        <v>1</v>
      </c>
      <c r="L54" s="32">
        <v>4</v>
      </c>
      <c r="M54" s="27">
        <v>0.26666666666666666</v>
      </c>
      <c r="N54" s="33">
        <v>1.2</v>
      </c>
      <c r="O54" s="114" t="s">
        <v>29</v>
      </c>
      <c r="P54" s="115" t="s">
        <v>29</v>
      </c>
      <c r="Q54" s="30" t="s">
        <v>29</v>
      </c>
      <c r="R54" s="115" t="s">
        <v>29</v>
      </c>
      <c r="S54" s="30" t="s">
        <v>29</v>
      </c>
      <c r="T54" s="116" t="s">
        <v>29</v>
      </c>
    </row>
    <row r="55" spans="1:20" x14ac:dyDescent="0.25">
      <c r="A55" s="170"/>
      <c r="B55" s="75" t="s">
        <v>94</v>
      </c>
      <c r="C55" s="114" t="s">
        <v>29</v>
      </c>
      <c r="D55" s="115" t="s">
        <v>29</v>
      </c>
      <c r="E55" s="30" t="s">
        <v>29</v>
      </c>
      <c r="F55" s="115" t="s">
        <v>29</v>
      </c>
      <c r="G55" s="30" t="s">
        <v>29</v>
      </c>
      <c r="H55" s="116" t="s">
        <v>29</v>
      </c>
      <c r="I55" s="77">
        <v>3</v>
      </c>
      <c r="J55" s="32">
        <v>3</v>
      </c>
      <c r="K55" s="27">
        <v>1</v>
      </c>
      <c r="L55" s="32">
        <v>3</v>
      </c>
      <c r="M55" s="27">
        <v>1</v>
      </c>
      <c r="N55" s="33">
        <v>3</v>
      </c>
      <c r="O55" s="114" t="s">
        <v>29</v>
      </c>
      <c r="P55" s="115" t="s">
        <v>29</v>
      </c>
      <c r="Q55" s="30" t="s">
        <v>29</v>
      </c>
      <c r="R55" s="115" t="s">
        <v>29</v>
      </c>
      <c r="S55" s="30" t="s">
        <v>29</v>
      </c>
      <c r="T55" s="116" t="s">
        <v>29</v>
      </c>
    </row>
    <row r="56" spans="1:20" x14ac:dyDescent="0.25">
      <c r="A56" s="170"/>
      <c r="B56" s="75" t="s">
        <v>95</v>
      </c>
      <c r="C56" s="114" t="s">
        <v>29</v>
      </c>
      <c r="D56" s="115" t="s">
        <v>29</v>
      </c>
      <c r="E56" s="30" t="s">
        <v>29</v>
      </c>
      <c r="F56" s="115" t="s">
        <v>29</v>
      </c>
      <c r="G56" s="30" t="s">
        <v>29</v>
      </c>
      <c r="H56" s="116" t="s">
        <v>29</v>
      </c>
      <c r="I56" s="77">
        <v>12</v>
      </c>
      <c r="J56" s="32">
        <v>10</v>
      </c>
      <c r="K56" s="27">
        <v>0.83333333333333337</v>
      </c>
      <c r="L56" s="32">
        <v>9</v>
      </c>
      <c r="M56" s="27">
        <v>0.75</v>
      </c>
      <c r="N56" s="33">
        <v>2.9</v>
      </c>
      <c r="O56" s="114" t="s">
        <v>29</v>
      </c>
      <c r="P56" s="115" t="s">
        <v>29</v>
      </c>
      <c r="Q56" s="30" t="s">
        <v>29</v>
      </c>
      <c r="R56" s="115" t="s">
        <v>29</v>
      </c>
      <c r="S56" s="30" t="s">
        <v>29</v>
      </c>
      <c r="T56" s="116" t="s">
        <v>29</v>
      </c>
    </row>
    <row r="57" spans="1:20" s="70" customFormat="1" x14ac:dyDescent="0.25">
      <c r="A57" s="171"/>
      <c r="B57" s="76" t="s">
        <v>27</v>
      </c>
      <c r="C57" s="81">
        <f>IFERROR(SUM(C52:C56), "--")</f>
        <v>9</v>
      </c>
      <c r="D57" s="76">
        <f>IFERROR(SUM(D52:D56), "--")</f>
        <v>9</v>
      </c>
      <c r="E57" s="67">
        <f>IFERROR(D57/C57, "--")</f>
        <v>1</v>
      </c>
      <c r="F57" s="76">
        <f>IFERROR(SUM(F52:F56), "--")</f>
        <v>6</v>
      </c>
      <c r="G57" s="67">
        <f>IFERROR(F57/C57, "--")</f>
        <v>0.66666666666666663</v>
      </c>
      <c r="H57" s="69" t="s">
        <v>29</v>
      </c>
      <c r="I57" s="78">
        <f>IFERROR(SUM(I52:I56), "--")</f>
        <v>42</v>
      </c>
      <c r="J57" s="66">
        <f>IFERROR(SUM(J52:J56), "--")</f>
        <v>38</v>
      </c>
      <c r="K57" s="67">
        <f>IFERROR(J57/I57, "--")</f>
        <v>0.90476190476190477</v>
      </c>
      <c r="L57" s="66">
        <f>IFERROR(SUM(L52:L56), "--")</f>
        <v>25</v>
      </c>
      <c r="M57" s="67">
        <f>IFERROR(L57/I57, "--")</f>
        <v>0.59523809523809523</v>
      </c>
      <c r="N57" s="69" t="s">
        <v>29</v>
      </c>
      <c r="O57" s="78">
        <f>IFERROR(SUM(O52:O56), "--")</f>
        <v>0</v>
      </c>
      <c r="P57" s="66">
        <f>IFERROR(SUM(P52:P56), "--")</f>
        <v>0</v>
      </c>
      <c r="Q57" s="67" t="str">
        <f>IFERROR(P57/O57, "--")</f>
        <v>--</v>
      </c>
      <c r="R57" s="66">
        <f>IFERROR(SUM(R52:R56), "--")</f>
        <v>0</v>
      </c>
      <c r="S57" s="67" t="str">
        <f>IFERROR(R57/O57, "--")</f>
        <v>--</v>
      </c>
      <c r="T57" s="69"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9" t="s">
        <v>103</v>
      </c>
      <c r="B1" s="140"/>
      <c r="C1" s="140"/>
      <c r="D1" s="140"/>
      <c r="E1" s="140"/>
      <c r="F1" s="140"/>
      <c r="G1" s="140"/>
      <c r="H1" s="140"/>
      <c r="I1" s="140"/>
      <c r="J1" s="140"/>
      <c r="K1" s="140"/>
    </row>
    <row r="2" spans="1:11" s="39"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42">
        <v>17</v>
      </c>
      <c r="C3" s="43">
        <v>1535.999928</v>
      </c>
      <c r="D3" s="44">
        <v>477.4634529064345</v>
      </c>
      <c r="E3" s="43">
        <v>51.199997599999996</v>
      </c>
      <c r="F3" s="43">
        <v>3.2170000000000001</v>
      </c>
      <c r="G3" s="45">
        <v>2.5499999999999998</v>
      </c>
      <c r="H3" s="44">
        <v>15.915448430214484</v>
      </c>
      <c r="I3" s="42">
        <v>516</v>
      </c>
      <c r="J3" s="42">
        <v>877</v>
      </c>
      <c r="K3" s="46">
        <v>0.58836944127708091</v>
      </c>
    </row>
    <row r="4" spans="1:11" x14ac:dyDescent="0.25">
      <c r="A4" s="20" t="s">
        <v>92</v>
      </c>
      <c r="B4" s="42">
        <v>21</v>
      </c>
      <c r="C4" s="43">
        <v>2142.9589290000004</v>
      </c>
      <c r="D4" s="44">
        <v>516.37564554216874</v>
      </c>
      <c r="E4" s="43">
        <v>71.431964300000004</v>
      </c>
      <c r="F4" s="43">
        <v>4.1500000000000004</v>
      </c>
      <c r="G4" s="45">
        <v>3.2833000000000006</v>
      </c>
      <c r="H4" s="44">
        <v>17.21252151807229</v>
      </c>
      <c r="I4" s="42">
        <v>707</v>
      </c>
      <c r="J4" s="42">
        <v>1088</v>
      </c>
      <c r="K4" s="46">
        <v>0.6498161764705882</v>
      </c>
    </row>
    <row r="5" spans="1:11" x14ac:dyDescent="0.25">
      <c r="A5" s="20" t="s">
        <v>93</v>
      </c>
      <c r="B5" s="42">
        <v>20</v>
      </c>
      <c r="C5" s="43">
        <v>2567.08473</v>
      </c>
      <c r="D5" s="44">
        <v>649.89486835443029</v>
      </c>
      <c r="E5" s="43">
        <v>85.569490999999999</v>
      </c>
      <c r="F5" s="43">
        <v>3.95</v>
      </c>
      <c r="G5" s="45">
        <v>2.3580000000000005</v>
      </c>
      <c r="H5" s="44">
        <v>21.663162278481011</v>
      </c>
      <c r="I5" s="42">
        <v>838</v>
      </c>
      <c r="J5" s="42">
        <v>1064</v>
      </c>
      <c r="K5" s="46">
        <v>0.78759398496240607</v>
      </c>
    </row>
    <row r="6" spans="1:11" x14ac:dyDescent="0.25">
      <c r="A6" s="20" t="s">
        <v>94</v>
      </c>
      <c r="B6" s="42">
        <v>22</v>
      </c>
      <c r="C6" s="43">
        <v>2468.8274519999995</v>
      </c>
      <c r="D6" s="47">
        <v>556.88255971849412</v>
      </c>
      <c r="E6" s="45">
        <v>82.294248399999987</v>
      </c>
      <c r="F6" s="45">
        <v>4.4333</v>
      </c>
      <c r="G6" s="45">
        <v>3.4333</v>
      </c>
      <c r="H6" s="47">
        <v>18.562751990616469</v>
      </c>
      <c r="I6" s="42">
        <v>796</v>
      </c>
      <c r="J6" s="42">
        <v>1182</v>
      </c>
      <c r="K6" s="46">
        <v>0.67343485617597287</v>
      </c>
    </row>
    <row r="7" spans="1:11" x14ac:dyDescent="0.25">
      <c r="A7" s="20" t="s">
        <v>95</v>
      </c>
      <c r="B7" s="42">
        <v>26</v>
      </c>
      <c r="C7" s="43">
        <v>2613.9998760000003</v>
      </c>
      <c r="D7" s="44">
        <v>519.34116305405985</v>
      </c>
      <c r="E7" s="43">
        <v>87.133329200000006</v>
      </c>
      <c r="F7" s="43">
        <v>5.0333000000000006</v>
      </c>
      <c r="G7" s="45">
        <v>4.0333000000000006</v>
      </c>
      <c r="H7" s="44">
        <v>17.311372101801997</v>
      </c>
      <c r="I7" s="42">
        <v>848</v>
      </c>
      <c r="J7" s="42">
        <v>1461</v>
      </c>
      <c r="K7" s="46">
        <v>0.58042436687200549</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2019-11-19T21:35:15Z</cp:lastPrinted>
  <dcterms:created xsi:type="dcterms:W3CDTF">2017-08-25T00:23:23Z</dcterms:created>
  <dcterms:modified xsi:type="dcterms:W3CDTF">2019-11-22T18:27:18Z</dcterms:modified>
</cp:coreProperties>
</file>